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1065" windowWidth="12000" windowHeight="6630" activeTab="4"/>
  </bookViews>
  <sheets>
    <sheet name="Master" sheetId="1" r:id="rId1"/>
    <sheet name="Summary" sheetId="2" r:id="rId2"/>
    <sheet name="By State" sheetId="3" r:id="rId3"/>
    <sheet name="Table" sheetId="4" r:id="rId4"/>
    <sheet name="World Area Tables" sheetId="5" r:id="rId5"/>
  </sheets>
  <definedNames>
    <definedName name="_xlnm.Print_Area" localSheetId="0">'Master'!$A$1:$F$139</definedName>
    <definedName name="_xlnm.Print_Area" localSheetId="3">'Table'!$A$1:$D$70</definedName>
  </definedNames>
  <calcPr fullCalcOnLoad="1"/>
</workbook>
</file>

<file path=xl/sharedStrings.xml><?xml version="1.0" encoding="utf-8"?>
<sst xmlns="http://schemas.openxmlformats.org/spreadsheetml/2006/main" count="1410" uniqueCount="681">
  <si>
    <t xml:space="preserve">Name </t>
  </si>
  <si>
    <t>University</t>
  </si>
  <si>
    <t>Discipline</t>
  </si>
  <si>
    <t>Language(s)</t>
  </si>
  <si>
    <t>Topic</t>
  </si>
  <si>
    <t>Cum Bud</t>
  </si>
  <si>
    <t>HS?</t>
  </si>
  <si>
    <t>Ind Accept</t>
  </si>
  <si>
    <t>Committed</t>
  </si>
  <si>
    <t>Mail Grant</t>
  </si>
  <si>
    <t>Travel</t>
  </si>
  <si>
    <t>Act Dates</t>
  </si>
  <si>
    <t>9/06-6/07</t>
  </si>
  <si>
    <t>Accept</t>
  </si>
  <si>
    <t>9/06-7/07</t>
  </si>
  <si>
    <t>9/06-8/07</t>
  </si>
  <si>
    <t>Anthropology</t>
  </si>
  <si>
    <t>South Africa</t>
  </si>
  <si>
    <t>10/06-9/07</t>
  </si>
  <si>
    <t>9/06-9/07</t>
  </si>
  <si>
    <t>History</t>
  </si>
  <si>
    <t>12/06-12/07</t>
  </si>
  <si>
    <t>Political Science</t>
  </si>
  <si>
    <t>Tanzania</t>
  </si>
  <si>
    <t>8/06-8/07</t>
  </si>
  <si>
    <t xml:space="preserve"> </t>
  </si>
  <si>
    <t>10/06-10/07</t>
  </si>
  <si>
    <t>Kenya</t>
  </si>
  <si>
    <t>Ethnomusicology</t>
  </si>
  <si>
    <t>11/06-11/07</t>
  </si>
  <si>
    <t>8/06-7/07</t>
  </si>
  <si>
    <t>Senegal</t>
  </si>
  <si>
    <t>7/06-7/07</t>
  </si>
  <si>
    <t>Education</t>
  </si>
  <si>
    <t>1/07-12/07</t>
  </si>
  <si>
    <t>Art History</t>
  </si>
  <si>
    <t>Geography</t>
  </si>
  <si>
    <t>Mexico</t>
  </si>
  <si>
    <t>Guatemala</t>
  </si>
  <si>
    <t>7/06-1/07</t>
  </si>
  <si>
    <t>Peru</t>
  </si>
  <si>
    <t>11/06-8/07</t>
  </si>
  <si>
    <t>Ecuador</t>
  </si>
  <si>
    <t>Brazil</t>
  </si>
  <si>
    <t>Sociology</t>
  </si>
  <si>
    <t>Colombia</t>
  </si>
  <si>
    <t>Fnguyen</t>
  </si>
  <si>
    <t>Cuba</t>
  </si>
  <si>
    <t>Argentina</t>
  </si>
  <si>
    <t>Bolivia</t>
  </si>
  <si>
    <t>Spain</t>
  </si>
  <si>
    <t xml:space="preserve">Accept                            </t>
  </si>
  <si>
    <t>Ukraine</t>
  </si>
  <si>
    <t>Poland</t>
  </si>
  <si>
    <t>Czech Republic</t>
  </si>
  <si>
    <t>11/06-9/07</t>
  </si>
  <si>
    <t>Georgia</t>
  </si>
  <si>
    <t>Russia</t>
  </si>
  <si>
    <t>9/06-3/07</t>
  </si>
  <si>
    <t>10/06-8/07</t>
  </si>
  <si>
    <t>1/07-7/07</t>
  </si>
  <si>
    <t>11/06-7/07</t>
  </si>
  <si>
    <t>Japan</t>
  </si>
  <si>
    <t>China</t>
  </si>
  <si>
    <t>Decline</t>
  </si>
  <si>
    <t>South Korea</t>
  </si>
  <si>
    <t>8/06-9/07</t>
  </si>
  <si>
    <t>Taiwan</t>
  </si>
  <si>
    <t>10/06-4/07</t>
  </si>
  <si>
    <t>Egypt</t>
  </si>
  <si>
    <t>Religion</t>
  </si>
  <si>
    <t>Turkey</t>
  </si>
  <si>
    <t>India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</si>
  <si>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</si>
  <si>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Religious Studies</t>
  </si>
  <si>
    <t>Sri Lanka</t>
  </si>
  <si>
    <t>India, UK</t>
  </si>
  <si>
    <t>Vietnam</t>
  </si>
  <si>
    <t>Indonesia</t>
  </si>
  <si>
    <t>10/06-11/07</t>
  </si>
  <si>
    <t>Malaysia</t>
  </si>
  <si>
    <t>Thailand</t>
  </si>
  <si>
    <t>New Zealand</t>
  </si>
  <si>
    <t>Michigan State University</t>
  </si>
  <si>
    <t>Johns Hopkins University</t>
  </si>
  <si>
    <t>Stanford University</t>
  </si>
  <si>
    <t>Yale University</t>
  </si>
  <si>
    <t>Northwestern University</t>
  </si>
  <si>
    <t>Emory University</t>
  </si>
  <si>
    <t>Indiana University</t>
  </si>
  <si>
    <t>Harvard University</t>
  </si>
  <si>
    <t>Brown University</t>
  </si>
  <si>
    <t>New York University</t>
  </si>
  <si>
    <t>Tulane University</t>
  </si>
  <si>
    <t>Cornell University</t>
  </si>
  <si>
    <t>Georgetown University</t>
  </si>
  <si>
    <t>Rutgers University</t>
  </si>
  <si>
    <t>Columbia University</t>
  </si>
  <si>
    <t>Princeton University</t>
  </si>
  <si>
    <t>University of Chicago</t>
  </si>
  <si>
    <t>University of California, Los Angeles</t>
  </si>
  <si>
    <t>University of Florida</t>
  </si>
  <si>
    <t>University of California, Berkeley</t>
  </si>
  <si>
    <t>University of California, Irvine</t>
  </si>
  <si>
    <t>University of California, Santa Barbara</t>
  </si>
  <si>
    <t>University of Virginia</t>
  </si>
  <si>
    <t>University of Pennsylvania</t>
  </si>
  <si>
    <t>University of Arizona</t>
  </si>
  <si>
    <t>University of Michigan</t>
  </si>
  <si>
    <t>University of Texas</t>
  </si>
  <si>
    <t>University of New Mexico</t>
  </si>
  <si>
    <t>University of Wisconsin</t>
  </si>
  <si>
    <t>University of California, San Diego</t>
  </si>
  <si>
    <t>University of Illinois</t>
  </si>
  <si>
    <t>University of Southern California</t>
  </si>
  <si>
    <t>University of Washington</t>
  </si>
  <si>
    <t>World Area</t>
  </si>
  <si>
    <t>Applications Received</t>
  </si>
  <si>
    <t>Applications Funded</t>
  </si>
  <si>
    <t>Average Fellowship by World Area</t>
  </si>
  <si>
    <t>Africa</t>
  </si>
  <si>
    <t>Central/Eastern Europe/Eurasia</t>
  </si>
  <si>
    <t>East Asia</t>
  </si>
  <si>
    <t>Near East</t>
  </si>
  <si>
    <t>South Asia</t>
  </si>
  <si>
    <t>Southeast Asia</t>
  </si>
  <si>
    <t>TOTALS</t>
  </si>
  <si>
    <t>Western Hemisphere</t>
  </si>
  <si>
    <t>FUNDING REQUESTS/ALLOCATION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</si>
  <si>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</si>
  <si>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</si>
  <si>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</si>
  <si>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</si>
  <si>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</si>
  <si>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</si>
  <si>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</si>
  <si>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Private/Non-Profit Institutions</t>
  </si>
  <si>
    <t>GENDER</t>
  </si>
  <si>
    <t>Number</t>
  </si>
  <si>
    <t>Percent</t>
  </si>
  <si>
    <t>Female</t>
  </si>
  <si>
    <t>Male</t>
  </si>
  <si>
    <t>State</t>
  </si>
  <si>
    <t>Number of Recipient IHEs</t>
  </si>
  <si>
    <t>Individual Fellowships</t>
  </si>
  <si>
    <t>Massachusetts</t>
  </si>
  <si>
    <t>New York</t>
  </si>
  <si>
    <t>Florida</t>
  </si>
  <si>
    <t>District of Columbia</t>
  </si>
  <si>
    <t>Indiana</t>
  </si>
  <si>
    <t>Maryland</t>
  </si>
  <si>
    <t>Michigan</t>
  </si>
  <si>
    <t>New Jersey</t>
  </si>
  <si>
    <t>California</t>
  </si>
  <si>
    <t>Louisiana</t>
  </si>
  <si>
    <t>Arizona</t>
  </si>
  <si>
    <t>Illinois</t>
  </si>
  <si>
    <t>New Mexico</t>
  </si>
  <si>
    <t>Pennsylvania</t>
  </si>
  <si>
    <t>Texas</t>
  </si>
  <si>
    <t>Virginia</t>
  </si>
  <si>
    <t>Washington</t>
  </si>
  <si>
    <t>Wisconsin</t>
  </si>
  <si>
    <t>Connecticut</t>
  </si>
  <si>
    <t>Rhode Island</t>
  </si>
  <si>
    <t>Central/Eastern Europe and Eurasia</t>
  </si>
  <si>
    <t>Western Europe</t>
  </si>
  <si>
    <t>Multi-Country*</t>
  </si>
  <si>
    <t>*Note:  Multi-Country designation is obsolete.  Now, principal country of research is designated.</t>
  </si>
  <si>
    <t>Research Sites</t>
  </si>
  <si>
    <t>Languages</t>
  </si>
  <si>
    <t>Disciplines/Programs</t>
  </si>
  <si>
    <t>Universities</t>
  </si>
  <si>
    <t>Burma</t>
  </si>
  <si>
    <t>France</t>
  </si>
  <si>
    <t>Slovakia</t>
  </si>
  <si>
    <t>Jordan</t>
  </si>
  <si>
    <t>Morocco</t>
  </si>
  <si>
    <t>Sudan</t>
  </si>
  <si>
    <t>Disciplines</t>
  </si>
  <si>
    <t>Funds</t>
  </si>
  <si>
    <t>Totals</t>
  </si>
  <si>
    <t>Total Fellowship Awards</t>
  </si>
  <si>
    <t>Primary Research Site</t>
  </si>
  <si>
    <t>Additional Research Site(s)</t>
  </si>
  <si>
    <t>Research Site(s)</t>
  </si>
  <si>
    <t>FY 2007 GRANTS AND FELLOWSHIPS BY STATE</t>
  </si>
  <si>
    <t>Total Obligated</t>
  </si>
  <si>
    <t>FY 64-07 FELLOWSHIPS AWARDED</t>
  </si>
  <si>
    <t>Zimmerman, Sarah</t>
  </si>
  <si>
    <t>Wilson, Lydia</t>
  </si>
  <si>
    <t>Sullivan, Noelle</t>
  </si>
  <si>
    <t>Prichard, Andreana</t>
  </si>
  <si>
    <t>Picard, Catherine</t>
  </si>
  <si>
    <t>Myers, Dusty</t>
  </si>
  <si>
    <t>Kyker, Jennifer</t>
  </si>
  <si>
    <t>Kang, Alice</t>
  </si>
  <si>
    <t>Jamison, Amy</t>
  </si>
  <si>
    <t>Hershey, Megan</t>
  </si>
  <si>
    <t>Harvey, Rachel</t>
  </si>
  <si>
    <t>Freidus, Andrea</t>
  </si>
  <si>
    <t>Boakyewa, Okomfo</t>
  </si>
  <si>
    <t>Appel, Hannah</t>
  </si>
  <si>
    <t>Yates-Doerr, Emily</t>
  </si>
  <si>
    <t>Wynne, Lauren</t>
  </si>
  <si>
    <t>Walsh, Shannon</t>
  </si>
  <si>
    <t>Tally, Rebecca</t>
  </si>
  <si>
    <t>Sinkler, Adrian</t>
  </si>
  <si>
    <t>Scarborough, Isabel</t>
  </si>
  <si>
    <t>Saitta, Alfio</t>
  </si>
  <si>
    <t>Ross, Evan</t>
  </si>
  <si>
    <t>Rood, Daniel</t>
  </si>
  <si>
    <t>Reyes-Cortes, Beatriz</t>
  </si>
  <si>
    <t>Pagano, Anna</t>
  </si>
  <si>
    <t>Nading, Alexander</t>
  </si>
  <si>
    <t>Morehart, Christopher</t>
  </si>
  <si>
    <t>Meehan, Katharine</t>
  </si>
  <si>
    <t>McDonald, Emily</t>
  </si>
  <si>
    <t>Marsh, Erik</t>
  </si>
  <si>
    <t>Maddox, Marc</t>
  </si>
  <si>
    <t>Lyall, Victoria</t>
  </si>
  <si>
    <t>Luna, Sarah</t>
  </si>
  <si>
    <t>Hurst, Heather</t>
  </si>
  <si>
    <t>Himley, Matthew</t>
  </si>
  <si>
    <t>Hausermann, Heidi</t>
  </si>
  <si>
    <t>Graham, Jessica</t>
  </si>
  <si>
    <t>Gonzalez, Helbert</t>
  </si>
  <si>
    <t>Floyd, Simeon</t>
  </si>
  <si>
    <t>Englert, Rebecca</t>
  </si>
  <si>
    <t>Eller, Anne</t>
  </si>
  <si>
    <t>Covert, Lisa</t>
  </si>
  <si>
    <t>Cooper, Amy</t>
  </si>
  <si>
    <t>Campbell, Jeremy</t>
  </si>
  <si>
    <t>Beck, Chad</t>
  </si>
  <si>
    <t>Baumhaft, Kalanit</t>
  </si>
  <si>
    <t>Tasar, Eren</t>
  </si>
  <si>
    <t>Scott, Erik</t>
  </si>
  <si>
    <t>Scarborough, Daniel</t>
  </si>
  <si>
    <t>Rouland, Natalie</t>
  </si>
  <si>
    <t>Person, Robert</t>
  </si>
  <si>
    <t>Perez, Daniel</t>
  </si>
  <si>
    <t>Muller, Anna</t>
  </si>
  <si>
    <t>Mcguire, Gabriel</t>
  </si>
  <si>
    <t>Mazzarino, Andrea</t>
  </si>
  <si>
    <t>Marczyk, Agnieszka</t>
  </si>
  <si>
    <t>Lovejoy, Alice</t>
  </si>
  <si>
    <t>Kupfer, Peter</t>
  </si>
  <si>
    <t>Karch, Brendan</t>
  </si>
  <si>
    <t>Junisbai, Barbara</t>
  </si>
  <si>
    <t>Hierman, Brent</t>
  </si>
  <si>
    <t>Herschman, Andrea</t>
  </si>
  <si>
    <t>Guenther, Rita</t>
  </si>
  <si>
    <t>Gollub, Elisa</t>
  </si>
  <si>
    <t>Corcoran, John</t>
  </si>
  <si>
    <t>Chu, Pey-Yi</t>
  </si>
  <si>
    <t>Brown, Scott</t>
  </si>
  <si>
    <t>Beers, Daniel</t>
  </si>
  <si>
    <t>Willock, Nicole</t>
  </si>
  <si>
    <t>Weiner, Benno</t>
  </si>
  <si>
    <t>Tso, Lai</t>
  </si>
  <si>
    <t>Stern, Rachel</t>
  </si>
  <si>
    <t>Smith, Nathanial</t>
  </si>
  <si>
    <t>Shimabuku, Annmaria</t>
  </si>
  <si>
    <t>Ritzinger, Justin</t>
  </si>
  <si>
    <t>Reilly, James</t>
  </si>
  <si>
    <t>Prude, Mary Alyson</t>
  </si>
  <si>
    <t>Prichard, Franz</t>
  </si>
  <si>
    <t>Nickerson, Rebecca</t>
  </si>
  <si>
    <t>Lin, Nancy</t>
  </si>
  <si>
    <t>Levan, Valerie</t>
  </si>
  <si>
    <t>Kurashige, Jeffrey</t>
  </si>
  <si>
    <t>Kahm, Howard</t>
  </si>
  <si>
    <t>Hassid, Jonathan</t>
  </si>
  <si>
    <t>Goree, Robert</t>
  </si>
  <si>
    <t>Fujitani, Kevin</t>
  </si>
  <si>
    <t>Feng, Hwei-Shuan</t>
  </si>
  <si>
    <t>Chung, Young-Ah</t>
  </si>
  <si>
    <t>Choo, Jennifer</t>
  </si>
  <si>
    <t>Cha, Sung Kwang (Paul)</t>
  </si>
  <si>
    <t>Wick, Alexis</t>
  </si>
  <si>
    <t>Holmes, Denwood</t>
  </si>
  <si>
    <t>Daulatzai, Anila</t>
  </si>
  <si>
    <t>Nutter, Christine</t>
  </si>
  <si>
    <t>Amzi, Leyla</t>
  </si>
  <si>
    <t>Wilson, Ian</t>
  </si>
  <si>
    <t>Sykes, James</t>
  </si>
  <si>
    <t>Sousa, Amy</t>
  </si>
  <si>
    <t>Smith, Sara</t>
  </si>
  <si>
    <t>Schonthal, Benjamin</t>
  </si>
  <si>
    <t>Naseemullah, Adnan</t>
  </si>
  <si>
    <t>Mukherjee, Janam</t>
  </si>
  <si>
    <t>McNamara, Karen</t>
  </si>
  <si>
    <t>Haskett, Christian</t>
  </si>
  <si>
    <t>Harlacher, Sherry</t>
  </si>
  <si>
    <t>Clare, Jennifer</t>
  </si>
  <si>
    <t>Bridger, Emera</t>
  </si>
  <si>
    <t>Besky, Sarah</t>
  </si>
  <si>
    <t>Benke, Theodore</t>
  </si>
  <si>
    <t>Ananda, Kitana</t>
  </si>
  <si>
    <t>Tran, Nu-Anh</t>
  </si>
  <si>
    <t>Strickland, April</t>
  </si>
  <si>
    <t>Sargent, Matthew</t>
  </si>
  <si>
    <t>Plotnik, Joshua</t>
  </si>
  <si>
    <t>Picard, Jason</t>
  </si>
  <si>
    <t>May, Simon</t>
  </si>
  <si>
    <t>Marks, Brian</t>
  </si>
  <si>
    <t>Lowman, Ian</t>
  </si>
  <si>
    <t>Liu, Amy</t>
  </si>
  <si>
    <t>Le, Viet</t>
  </si>
  <si>
    <t>Lammerts, Dietrich</t>
  </si>
  <si>
    <t>Easum, Taylor</t>
  </si>
  <si>
    <t>Dunn, Rachel</t>
  </si>
  <si>
    <t>Birchok, Daniel</t>
  </si>
  <si>
    <t>Aso, Michitake</t>
  </si>
  <si>
    <t>University of Notre Dame</t>
  </si>
  <si>
    <t>Syracuse University</t>
  </si>
  <si>
    <t>University of Pittsburgh</t>
  </si>
  <si>
    <t>University of California, Santa Cruz</t>
  </si>
  <si>
    <t>Adler, Kristen</t>
  </si>
  <si>
    <t>George Washington University</t>
  </si>
  <si>
    <t>Ohio State University</t>
  </si>
  <si>
    <t>Art and Archaeology</t>
  </si>
  <si>
    <t>Middle Eastern Studies</t>
  </si>
  <si>
    <t>Medical Anthropology</t>
  </si>
  <si>
    <t>Anthropology and History</t>
  </si>
  <si>
    <t>Cultural Anthropology</t>
  </si>
  <si>
    <t>Bangladesh</t>
  </si>
  <si>
    <t>Asian Cultures and Languages</t>
  </si>
  <si>
    <t>Arizona State University</t>
  </si>
  <si>
    <t>South and Southeast Asian Studies</t>
  </si>
  <si>
    <t>Sanskrit and Indology</t>
  </si>
  <si>
    <t>Socio-cultural Anthropology</t>
  </si>
  <si>
    <t>Canada, India</t>
  </si>
  <si>
    <t>Netherlands, Indonesia</t>
  </si>
  <si>
    <t>Psychology, Neuroscience and Animal Behavior</t>
  </si>
  <si>
    <t>Fiji</t>
  </si>
  <si>
    <t>Cambodia, France</t>
  </si>
  <si>
    <t>Indonesia, Malaysia, Singapore</t>
  </si>
  <si>
    <t>American Studies and Ethnicity</t>
  </si>
  <si>
    <t>Asian Religions</t>
  </si>
  <si>
    <t>Biological and Environmental Engineering</t>
  </si>
  <si>
    <t>History of Science</t>
  </si>
  <si>
    <t>Turkey, Egypt, Sudan, Yemen</t>
  </si>
  <si>
    <t>Switzerland</t>
  </si>
  <si>
    <t>Religious Studies and Central Eurasian Studies</t>
  </si>
  <si>
    <t>China, India</t>
  </si>
  <si>
    <t>China, Hong Kong</t>
  </si>
  <si>
    <t>East Asian Sociology and Women's Studies</t>
  </si>
  <si>
    <t>East Asian Literature</t>
  </si>
  <si>
    <t>Taiwan, China</t>
  </si>
  <si>
    <t>China, Nepal</t>
  </si>
  <si>
    <t>Japanese Literary and Cultural Studies</t>
  </si>
  <si>
    <t>Modern Japanese History</t>
  </si>
  <si>
    <t>Buddhist Studies</t>
  </si>
  <si>
    <t>Comparative Literature</t>
  </si>
  <si>
    <t>Japanese Premodern History</t>
  </si>
  <si>
    <t>Modern Korean History</t>
  </si>
  <si>
    <t xml:space="preserve">Japanese Literature </t>
  </si>
  <si>
    <t>Taiwan, Japan</t>
  </si>
  <si>
    <t>Modern Japanese Literature</t>
  </si>
  <si>
    <t>Korean History</t>
  </si>
  <si>
    <t>Korea</t>
  </si>
  <si>
    <t>Kyrgyzstan, Russia, Tajikistan, Uzbekistan</t>
  </si>
  <si>
    <t>Russia, Georgia</t>
  </si>
  <si>
    <t>Russian Literature</t>
  </si>
  <si>
    <t>Belarus</t>
  </si>
  <si>
    <t>Albania, Serbia</t>
  </si>
  <si>
    <t>Poland, Ukraine</t>
  </si>
  <si>
    <t>Kazakhstan</t>
  </si>
  <si>
    <t>Poland, Germany</t>
  </si>
  <si>
    <t>Film Studies/Comparative Literature</t>
  </si>
  <si>
    <t>Music</t>
  </si>
  <si>
    <t>Belarus, Kyrgyzstan</t>
  </si>
  <si>
    <t>Kyrgyzstan, Tajikistan</t>
  </si>
  <si>
    <t>Kazakhstan, Azerbaijan</t>
  </si>
  <si>
    <t>Russia, China</t>
  </si>
  <si>
    <t>Czech Republic, Slovakia</t>
  </si>
  <si>
    <t>Romania</t>
  </si>
  <si>
    <t>Guatemala, Nicaragua, Costa Rica</t>
  </si>
  <si>
    <t>Latin American History</t>
  </si>
  <si>
    <t xml:space="preserve">Brazil </t>
  </si>
  <si>
    <t>Cuba, Spain</t>
  </si>
  <si>
    <t>Nicaragua</t>
  </si>
  <si>
    <t xml:space="preserve"> Guatemala</t>
  </si>
  <si>
    <t>Spain, Dominican Republic, Cuba</t>
  </si>
  <si>
    <t>Venezuela</t>
  </si>
  <si>
    <t>Communication and Culture</t>
  </si>
  <si>
    <t>Sociocultural Anthropology</t>
  </si>
  <si>
    <t>Senegal, Morocco, France</t>
  </si>
  <si>
    <t>Social Ecology</t>
  </si>
  <si>
    <t xml:space="preserve">Ghana </t>
  </si>
  <si>
    <t>Zimbabwe</t>
  </si>
  <si>
    <t>Benin, Niger</t>
  </si>
  <si>
    <t>Malawi</t>
  </si>
  <si>
    <t>Equatorial Guinea</t>
  </si>
  <si>
    <t>Sinhala</t>
  </si>
  <si>
    <t>Picturing the Dhammakaya: Text and Image in Late Colonial Sri Lanka</t>
  </si>
  <si>
    <t>Russian</t>
  </si>
  <si>
    <t>Turkish</t>
  </si>
  <si>
    <t>Tamil</t>
  </si>
  <si>
    <t>The Chinese Cultural Revolution on the Tibetan Frontier</t>
  </si>
  <si>
    <t>Turkish, Arabic, French</t>
  </si>
  <si>
    <t>The Ottoman Red Sea and its World, 1770-1869</t>
  </si>
  <si>
    <t>Burmese</t>
  </si>
  <si>
    <t>Thai</t>
  </si>
  <si>
    <t>Integrated Water Management Model for the Viability of Northern Thai Hill Communities</t>
  </si>
  <si>
    <t>Japanese</t>
  </si>
  <si>
    <t>Spanish</t>
  </si>
  <si>
    <t>Chinese</t>
  </si>
  <si>
    <t>The Politics of Language Regimes</t>
  </si>
  <si>
    <t>Social Complexity and Conflict Resolution in Asian Elephants (elephas maximus)</t>
  </si>
  <si>
    <t>The Role of Public Opinion in China's Japan Policy: 1998-2005</t>
  </si>
  <si>
    <t>Russian, German</t>
  </si>
  <si>
    <t>Polish, German</t>
  </si>
  <si>
    <t>Kyrgyz, Russian, Tajik, Uzbek</t>
  </si>
  <si>
    <t>Muslim Life in Central Asia</t>
  </si>
  <si>
    <t>Kazakh</t>
  </si>
  <si>
    <t>Polish, Ukrainian</t>
  </si>
  <si>
    <t>Cludes de Barrio, Barrios de Clubes: Social, Neighborhood, and Sports Clubs in Argentina, 1890-1960</t>
  </si>
  <si>
    <t>Tibetan, Chinese</t>
  </si>
  <si>
    <t>Chinese, Tibetan</t>
  </si>
  <si>
    <t>Swahili</t>
  </si>
  <si>
    <t>Uzbek</t>
  </si>
  <si>
    <t>Romanian</t>
  </si>
  <si>
    <t>Custom-Made Justice: A Cultural Approach to Institutional Change in the Romanian Judiciary</t>
  </si>
  <si>
    <t>Twi</t>
  </si>
  <si>
    <t>Nana Oparebea and the Akonnedi Shrin</t>
  </si>
  <si>
    <t>Russian, Chinese</t>
  </si>
  <si>
    <t>English</t>
  </si>
  <si>
    <t>Mediating Maoritanga: Television, Video, and the Construction of Identity in New Zealand</t>
  </si>
  <si>
    <t>Pashto</t>
  </si>
  <si>
    <t>Ethnography of Widowhood and Care in Kabul, Afghanistan</t>
  </si>
  <si>
    <t>Chinese, Japanese</t>
  </si>
  <si>
    <t>Chichewa</t>
  </si>
  <si>
    <t>Children's Rights and the Health of Orphans in Malawi</t>
  </si>
  <si>
    <t>Vietnamese</t>
  </si>
  <si>
    <t>Resilience of Household Commodity Producers Engaged in Export-Oriented Productions Against Market Instability</t>
  </si>
  <si>
    <t>Ladakhi, Hindi</t>
  </si>
  <si>
    <t>Kaqchikel Maya, Spanish</t>
  </si>
  <si>
    <t>Kaqchikel Maya Language Revitalization as a Community-Centered Phenomenon</t>
  </si>
  <si>
    <t>Hindi</t>
  </si>
  <si>
    <t>Bengali</t>
  </si>
  <si>
    <t>Albanian, Serbo-Croatian</t>
  </si>
  <si>
    <t>The Imperial Ballet in Russian Literature and Culture, 1851-1895</t>
  </si>
  <si>
    <t>Transnational Industrial Slavery in the Atlantic World, 1835-1868</t>
  </si>
  <si>
    <t>Student and Youth Movements of South Vietnam, 1954-1975</t>
  </si>
  <si>
    <t>Spanish, Yucatec Maya</t>
  </si>
  <si>
    <t>Dutch, Indonesian</t>
  </si>
  <si>
    <t>Knowledge and Global Trade: The Natural Sciences in the Dutch East India Company (VOC) 1602-1720</t>
  </si>
  <si>
    <t>Russian, Georgian</t>
  </si>
  <si>
    <t>The Georgian Diaspora in the Soviet Union</t>
  </si>
  <si>
    <t>Catalysts of Contention?   Cause Lawyers and Environmental Litigation in China</t>
  </si>
  <si>
    <t>Vietnamese, French</t>
  </si>
  <si>
    <t>French, Arabic</t>
  </si>
  <si>
    <t>Property Rights and the Rule of Law in China:  Urban Homes Ownership Type and Legal Rights Orientation</t>
  </si>
  <si>
    <t>Khmer, French</t>
  </si>
  <si>
    <t>The Cultural Frontiers of Pre-Colonial Cambodia</t>
  </si>
  <si>
    <t>Korean</t>
  </si>
  <si>
    <t>Portuguese</t>
  </si>
  <si>
    <t>Japanese Finance in Korea, 1882-1945:  A History of Colonial Investment and Development</t>
  </si>
  <si>
    <t>Place and Landscape in Terminal Classic Maya Mural Paintings of the Northern Lowlands</t>
  </si>
  <si>
    <t>The Politics of Race, Religion, and Health in a Brazilian Social Movement</t>
  </si>
  <si>
    <t>The Social Life of an Amazonian Highway</t>
  </si>
  <si>
    <t>The Emergence of Social Stratification in the Andean Altiplano</t>
  </si>
  <si>
    <t>Dmitri Shostakovich and the Politics of Film Music</t>
  </si>
  <si>
    <t>Chinese, German</t>
  </si>
  <si>
    <t>Bau Fijian</t>
  </si>
  <si>
    <t>Public Religion:  The Politics of Public Holidays in Sri Lanka</t>
  </si>
  <si>
    <t>The Politics of Aurality:  On Sacred Music, Place, and Postcolonialty in Sri Lanka</t>
  </si>
  <si>
    <t>Bodies, Objects, and Agency:  Eating in Hunuku, Yucatan</t>
  </si>
  <si>
    <t>Xhosa</t>
  </si>
  <si>
    <t>Training Imperial Bodies:  Women, Sport, and Nation in Japan, 1920-1943</t>
  </si>
  <si>
    <t>Indonesian, Acehnese</t>
  </si>
  <si>
    <t>A Daughter's Place:  A Study of Chinese Women and Their Families in Migration Decision-Making</t>
  </si>
  <si>
    <t>Spanish, Tsostil</t>
  </si>
  <si>
    <t xml:space="preserve"> State Response to Violence Against Women in Latin America</t>
  </si>
  <si>
    <t>Sanskrit</t>
  </si>
  <si>
    <t>Shudradharma in Pre-Colonial India:  A Study of the Shudacarsiromani of Krsnasesa</t>
  </si>
  <si>
    <t>Shona</t>
  </si>
  <si>
    <t>Polish-German Intellectual Encounters between the Two World Wars</t>
  </si>
  <si>
    <t>Discourse Forms and Social Categorization in Cha'palaa</t>
  </si>
  <si>
    <t>Sanskrit, Hindi</t>
  </si>
  <si>
    <t>McCarter, Elliott</t>
  </si>
  <si>
    <t>Slovak, Czech</t>
  </si>
  <si>
    <t>Socialism with a Slovak Face:  The Slovak Question in the 1960s</t>
  </si>
  <si>
    <t>Privatizing the Patrimony:  State-Society Relations and the Demand for Private Rights in Rural Mexico</t>
  </si>
  <si>
    <t>Fair Trade and Organic Certification in Darjeeling Tea Production</t>
  </si>
  <si>
    <t>Revealing Wrongs:  A History of Papdesana</t>
  </si>
  <si>
    <t>French, Hausa</t>
  </si>
  <si>
    <t>Dengue in the Landscape:  Waste and Disease Ecologies in Urban Nicaragua</t>
  </si>
  <si>
    <t>Portuguese, Tapirape</t>
  </si>
  <si>
    <t>Youth and Social Change in an Indigenous Brazilian Community</t>
  </si>
  <si>
    <t>Defining a Place, Defining a Nation:  San Miguel de Allende through Mexican and Foreign Eyes</t>
  </si>
  <si>
    <t>Literary Tradition and Geographical Imagination in Early Modern Japan</t>
  </si>
  <si>
    <t>Identity and Role of Maya Artists in the Early Kingships of the Central Maya Lowlands</t>
  </si>
  <si>
    <t>Czech</t>
  </si>
  <si>
    <t>Cinema for the State, Cinema for the Nation:  Czechoslovak Army Film in the Communist Era</t>
  </si>
  <si>
    <t>Kiswahili</t>
  </si>
  <si>
    <t>The Promise and Peril of Transboundary Conservation</t>
  </si>
  <si>
    <t>Central East Europe and Russia</t>
  </si>
  <si>
    <t>Hansen, Lexine</t>
  </si>
  <si>
    <t>Community, Agriculture, Recreation and Resource Studies</t>
  </si>
  <si>
    <t>Holcomb, Alex</t>
  </si>
  <si>
    <t>Gingging, Flory</t>
  </si>
  <si>
    <t>Folklore</t>
  </si>
  <si>
    <t>Fly, Jessie</t>
  </si>
  <si>
    <t>University of Georgia</t>
  </si>
  <si>
    <t>Land Reform in the Democratic Republic of Vietnam</t>
  </si>
  <si>
    <t>Kadazan/Dusun, Malay</t>
  </si>
  <si>
    <t>Arabic</t>
  </si>
  <si>
    <t>French</t>
  </si>
  <si>
    <t>Hausa</t>
  </si>
  <si>
    <t>Tsostil</t>
  </si>
  <si>
    <t>Tapirape</t>
  </si>
  <si>
    <t>Kaqchikel Maya</t>
  </si>
  <si>
    <t>Yucatec Maya</t>
  </si>
  <si>
    <t>Georgian</t>
  </si>
  <si>
    <t>Tajik</t>
  </si>
  <si>
    <t>Kyrgyz</t>
  </si>
  <si>
    <t>Serbo-Croatian</t>
  </si>
  <si>
    <t>Albanian</t>
  </si>
  <si>
    <t>Polish</t>
  </si>
  <si>
    <t>German</t>
  </si>
  <si>
    <t>Ladakhi</t>
  </si>
  <si>
    <t>Dutch</t>
  </si>
  <si>
    <t>Acehnese</t>
  </si>
  <si>
    <t>Indonesian</t>
  </si>
  <si>
    <t>Khmer</t>
  </si>
  <si>
    <t>Slovak</t>
  </si>
  <si>
    <t>Tibetan</t>
  </si>
  <si>
    <t>Malay</t>
  </si>
  <si>
    <t>Kadazan/Dusun</t>
  </si>
  <si>
    <t>Nepali</t>
  </si>
  <si>
    <t>Costa Rica</t>
  </si>
  <si>
    <t>Benin</t>
  </si>
  <si>
    <t>Cambodia</t>
  </si>
  <si>
    <t>Canada</t>
  </si>
  <si>
    <t>Nepal</t>
  </si>
  <si>
    <t>United Kingdom</t>
  </si>
  <si>
    <t>Singapore</t>
  </si>
  <si>
    <t>Azerbaijan</t>
  </si>
  <si>
    <t>Tajikistan</t>
  </si>
  <si>
    <t>Netherlands</t>
  </si>
  <si>
    <t>Germany</t>
  </si>
  <si>
    <t>Niger</t>
  </si>
  <si>
    <t>Dominican Republic</t>
  </si>
  <si>
    <t>Denmark</t>
  </si>
  <si>
    <t>Yemen</t>
  </si>
  <si>
    <t>Central Eurasian Studies</t>
  </si>
  <si>
    <t>Ohio</t>
  </si>
  <si>
    <t>Morocco, France</t>
  </si>
  <si>
    <t>Anthropology, History, Social Ecology, Education</t>
  </si>
  <si>
    <t>Dominican Republic, Cuba</t>
  </si>
  <si>
    <t>Nicaragua, Costa Rica</t>
  </si>
  <si>
    <t>Columbia</t>
  </si>
  <si>
    <t>Spanish, Tsostil, Yucatec Maya</t>
  </si>
  <si>
    <t>Spanish, Kaqchikel Maya</t>
  </si>
  <si>
    <t>Anthropology, Communication and Culture, History, Geography, Art History, Political Science</t>
  </si>
  <si>
    <t>Anthropology, History</t>
  </si>
  <si>
    <t xml:space="preserve">Anthropology, Ethnomusicology, History </t>
  </si>
  <si>
    <t>Egypt, Sudan, Yemen</t>
  </si>
  <si>
    <t>Middle Eastern Studies, Art and Archaeology, History</t>
  </si>
  <si>
    <t>Recreation and Resource Studies</t>
  </si>
  <si>
    <t>India, Nepal</t>
  </si>
  <si>
    <t>China, Japan</t>
  </si>
  <si>
    <t>Anthropology, East Asian Literature, Japanese Literary and Cultural Studies, Modern Japanese Studies, History</t>
  </si>
  <si>
    <t>Religion, Comparative Literature, History</t>
  </si>
  <si>
    <t>United Kingdom, Denmark</t>
  </si>
  <si>
    <t>Albania</t>
  </si>
  <si>
    <t>Serbia</t>
  </si>
  <si>
    <t>Ukraine, Germany</t>
  </si>
  <si>
    <t xml:space="preserve">Czech, Slovak </t>
  </si>
  <si>
    <t>History, Film Studies</t>
  </si>
  <si>
    <t>History, Political Science</t>
  </si>
  <si>
    <t>Russian, Georgian, German, Chinese</t>
  </si>
  <si>
    <t>History, Russian Literature, Anthropology, Music</t>
  </si>
  <si>
    <t>Southeast Asian Studies</t>
  </si>
  <si>
    <t>Acehnese, Indonesian, Chinese</t>
  </si>
  <si>
    <t>Anthropology, Political Science</t>
  </si>
  <si>
    <t>Biological Engineering, History, Psychology/Neuroscience and Animal Behavior</t>
  </si>
  <si>
    <t>History, Anthropology</t>
  </si>
  <si>
    <t>Kyrgyzstan</t>
  </si>
  <si>
    <t>Russia, Tajikistan, Uzbekistan, Azerbaijan</t>
  </si>
  <si>
    <t>Polish, Ukrainian, German</t>
  </si>
  <si>
    <t>Georgia, China</t>
  </si>
  <si>
    <t>Chinese, Tibetan, Nepali,</t>
  </si>
  <si>
    <t>Religious Studies, History, East Asian Sociology, political Science, Buddhist Studies, Sociology</t>
  </si>
  <si>
    <t>Sanskrit, Nepali, Tibetan, Hindi, Ladakhi, Bengali</t>
  </si>
  <si>
    <t>Anthropology, Sanskrit and Ideology, South Asian Studies, Religious Studies. Geography, Political Science</t>
  </si>
  <si>
    <t>Art History, Religion, Ethnomusicology</t>
  </si>
  <si>
    <t>Malaysia, Singapore</t>
  </si>
  <si>
    <t>Ukrainian</t>
  </si>
  <si>
    <t>The Changing Face of China's News Media</t>
  </si>
  <si>
    <t>Spicebox Imperialism: The Role of Artificial Flavoring in Japan's Modernization, 1890-1940</t>
  </si>
  <si>
    <t>Violence in Hwanghae:  The Conflicts Between Korean Catholics and Protestants, 1900-1903</t>
  </si>
  <si>
    <t>Figuring the Moroccan Child:  Socialization, Normativity, and Social Change in Rur-Urban Casablanca</t>
  </si>
  <si>
    <t>Nepali, Tibetan</t>
  </si>
  <si>
    <t>Interpreting the Flawless Story:  The Tamil Commentarial Tradition</t>
  </si>
  <si>
    <t>Medicine and Belief:  Pharmaceuticals and Psychiatry in Contemporary India</t>
  </si>
  <si>
    <t>Colonial Ecologies:  Environment, Health, and Politics in French Indochina</t>
  </si>
  <si>
    <t>Pious Histories:  Proper Islamic Practice in Aceh, Indonesia since Independence (1945)</t>
  </si>
  <si>
    <t>The Sacred Space of the State:  State-Formation in Nineteenth Century Lanna and Siam</t>
  </si>
  <si>
    <t>Tourism as Indigenous Project:  Ethnicity and Global Travel in Sabah's (Malaysia) Open-Air Markets</t>
  </si>
  <si>
    <t>Unnatural Disasters;  Coping Strategies and the Legacy of Agent Orange in the Mekong Delta</t>
  </si>
  <si>
    <t>Son of the Soil:  The Articulation of Local Identities in the Music of Oliver Mtukudzi</t>
  </si>
  <si>
    <t>Zapatista Politics:  Cultural Significance Articulated through Local and Global Discourses</t>
  </si>
  <si>
    <t>The Business of TV Azteca and Mexican Cultural Identity</t>
  </si>
  <si>
    <t>Healing Bodies, Healing Society:  State Health Projects in Caracas, Venezuela</t>
  </si>
  <si>
    <t>Revolution and Political Identity in the Dominican War of Restoration</t>
  </si>
  <si>
    <t>Crafting Gender and Nation Among Neo-Pentecostal Mestizos in Chiapas, Mexico</t>
  </si>
  <si>
    <t>Market Women Mothers and Daughters:  Politics and Mobility in the New Bolivia</t>
  </si>
  <si>
    <t>Albanian-Yugoslav Relations, 1944-1948</t>
  </si>
  <si>
    <t>The Reproductive Decisions of Professional Women in St. Petersburg, Russia</t>
  </si>
  <si>
    <t>Voices of Tibetan Monastic Scholars in Modern China</t>
  </si>
  <si>
    <t>The Social and Moral Worlds of Right-Wing Groups in Contemporary Japan</t>
  </si>
  <si>
    <t>Tibetan, Nepali, Chinese</t>
  </si>
  <si>
    <t>A Contemporary Ethnography of Tibetan Delog</t>
  </si>
  <si>
    <t>The Contested Spatial Imaginary in Postwar Japanese Literature and Culture</t>
  </si>
  <si>
    <t>Translation and Integrating the Foreign:  Yu Dafu and German Romantic Literature</t>
  </si>
  <si>
    <t>Women's NGOs, Conservative Religious Authorities and the Family Code in Benin and Niger</t>
  </si>
  <si>
    <t>Making of the Miracle:  Curitiba, Brazil's Model City</t>
  </si>
  <si>
    <t>Development Discourse Reconsidered: Agriculture in Colombia, 1930-1966</t>
  </si>
  <si>
    <t>Sources of Mass Regime Support in the Former Soviet Union</t>
  </si>
  <si>
    <t>As Long as Our Struggle Lasts… Female Stalinist Prisoners and Opposition, 1945-1970s</t>
  </si>
  <si>
    <t>Explaining Improbable Oppositions: Reform, Resources, and Elite Defection in the Post-Soviet States</t>
  </si>
  <si>
    <t>Water Conservation Attitudes and Programs:  A Comparative Study</t>
  </si>
  <si>
    <t>Tanzania, United Kingdom</t>
  </si>
  <si>
    <t>Sri Lanka, United Kingdom, Denmark</t>
  </si>
  <si>
    <t>Sanskrit, Ladakhi, Hindi</t>
  </si>
  <si>
    <t>Race and Memory:  The Tirailleurs Senegalais in Twentieth Century Maghrib</t>
  </si>
  <si>
    <t>An Archeology of Fugitive Slaves in 19th Century Kenya</t>
  </si>
  <si>
    <t>Hindi, Urdu</t>
  </si>
  <si>
    <t>Hospitals as a Window into Postsocialist Transition in Tanzania</t>
  </si>
  <si>
    <t>The Clergymen's Wives:  Women Christian Educators in Pre-Colonial and Colonial Tanzania</t>
  </si>
  <si>
    <t>Decentralized Management of Ghana's Timber Resources:  A Collaborative Approach to Sustaining Forests</t>
  </si>
  <si>
    <t>National to Global:  International Scholarly Exchange at the University of Dar es Salaam, Tanzania</t>
  </si>
  <si>
    <t>Determining Success:  NGOs, Local Networks, and Kenya's Fight Against HIV/AIDS</t>
  </si>
  <si>
    <t>Township Tours:  Restructuring People, Place, and Cultural Heritage in Cape Town</t>
  </si>
  <si>
    <t>Crude Fictions:  Oil and the Making of Modularity in Equatorial Guinea</t>
  </si>
  <si>
    <t>Tradition, Innovation, and Identity in Brazil's Roots Samba</t>
  </si>
  <si>
    <t>Representation of Racial Democracy:  State Cultural Policy, Race, and National Identity in Brazil and the United States</t>
  </si>
  <si>
    <t>Social Organization, Livelihoods, and the Environment in Veracruz's Coffee Industry</t>
  </si>
  <si>
    <t>Frontiers of Capital:  Mining, Mobilization, and Resource Governance in the Peruvian Andes</t>
  </si>
  <si>
    <t>The Regulation of Prostitution in Mexico City and on the United States and Mexico Border</t>
  </si>
  <si>
    <t>Tummy Tuck and Tango:  Medicinal Tourism as Economic Recovery in Post-Crisis Argentina</t>
  </si>
  <si>
    <t>Greywater and the Grid:  Analyzing Wastewater Reuse in Tijuana</t>
  </si>
  <si>
    <t>Landscapes of Change:  Political Economy and Production in the Northern Basin of Mexico</t>
  </si>
  <si>
    <t>Life on the Line:  Suicide, Public Heath, and the "The Maya" in Yucatan Mexico</t>
  </si>
  <si>
    <t>Corporal Transitions: Nutritional Health, Dietary Practice, and Body Image in Guatemala</t>
  </si>
  <si>
    <t>The White Priest at Work:  Social Engagement by the Orthodox Pastor in Late Imperial Russia</t>
  </si>
  <si>
    <t>Silesia's Many Pasts:  Modes of Local Memory, 1740-1960</t>
  </si>
  <si>
    <t>Cleavage Formation, Local Elite Behavior, and Social Capital Development in Kyrgyzstan and Tajikistan</t>
  </si>
  <si>
    <t>The Political Sources of the Dutch Disease:  Lessons from the Caspian and Beyond</t>
  </si>
  <si>
    <t>Lived Liberalism:  Local Expressions of Political Beliefs in Russia, 1860-1914</t>
  </si>
  <si>
    <t>Farmers in Transition:  The Privatization of Collective Agriculture in Russia</t>
  </si>
  <si>
    <t>Power in the Provinces:  The Evolution of Local Government Practices in Imperial Russia, 1825-1917</t>
  </si>
  <si>
    <t>Trans-Pacific Colonialism:  Politics of Ethnic Minority, Sexuality, Mixed-Blood in Okinawa</t>
  </si>
  <si>
    <t>Bodhisattva of Progress:  The Modern Cult of Maitreya</t>
  </si>
  <si>
    <t>Artful Replications:  The Wish-Granting Vine in Eighteenth Century Dirge</t>
  </si>
  <si>
    <t>Salaried Samurai:  Warrior Bands and the Economy of Warfare in Sengoko Japan</t>
  </si>
  <si>
    <t>Troubled Origins:  The Making of Chinese Archaeology, 1920s-1940s</t>
  </si>
  <si>
    <t>The Strongest Tower:  Early Ottoman Fortifications and the "International Style", 1450-1550</t>
  </si>
  <si>
    <t>Home, Family, and Politics After a Ceasefire: Becoming Tamil Subjects in Diaspora</t>
  </si>
  <si>
    <t>Competing Developments:  The Case of Keoladeo National Park, Rajasthan</t>
  </si>
  <si>
    <t>Kurukshetra, Land of Dharma:  A Diachronic Study of Pilgrimage and Religious Identity</t>
  </si>
  <si>
    <t>The Turbulent '40s in Bengala and Beyond:  A Prelude to Partition</t>
  </si>
  <si>
    <t>Modernizing Medical Practices:  Unani and Ayurvedic Pharmaceuticals in Bangladesh</t>
  </si>
  <si>
    <t>Spirits of Capitalism:  Three Bourgeois Classes in India and Pakistan</t>
  </si>
  <si>
    <t>A Variously Understood Past:  Negotiating Bharatopuri History</t>
  </si>
  <si>
    <t>Dhammasat Manuscripts, Written Law, and Buddhist Legal Culture in Myanmar (Burma), c. 1100-1600 C.E.</t>
  </si>
  <si>
    <t>The Afterlife of Trauma: Representation, Contemporary Art, and AIDS in Vietnam and Its Diasporas</t>
  </si>
  <si>
    <t>Contested Identities:  Nationalism in the Republic of Vietnam, 1954-1975</t>
  </si>
  <si>
    <t>Urdu</t>
  </si>
  <si>
    <t>Turn to the East?:  'Developed Socialism' and the Opening of the Soviet Eastern Territories</t>
  </si>
  <si>
    <t>Spanish, Cha'palaachi</t>
  </si>
  <si>
    <t>Cha'palaachi</t>
  </si>
  <si>
    <t>Pastoral Past as National Identity? Pastoralism, Exchange-Networks, and National Heritage in Post Soviet Kazakhstan</t>
  </si>
  <si>
    <t xml:space="preserve">Identity and Migration in the late Ottoman Period: The Case of Bosnian Muslims, 1878-1914 </t>
  </si>
  <si>
    <t>Embodied Histories:  Women, Ethnicity and Decision-Making in Leh, India</t>
  </si>
  <si>
    <t>The Queen Still Has Mana - The Neo-Colonial Recruitment of Fijians into the British Army</t>
  </si>
  <si>
    <t>Body Discourse:  Sovereign, Criminal, and Author -- Events of Representation in Lat Meiji Media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</si>
</sst>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m/d/yy"/>
    <numFmt numFmtId="167" formatCode="m/d"/>
    <numFmt numFmtId="168" formatCode="&quot;$&quot;#,##0.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67" fontId="4" fillId="2" borderId="1" xfId="0" applyNumberFormat="1" applyFont="1" applyFill="1" applyBorder="1" applyAlignment="1" applyProtection="1">
      <alignment horizontal="center" shrinkToFit="1"/>
      <protection locked="0"/>
    </xf>
    <xf numFmtId="166" fontId="4" fillId="2" borderId="1" xfId="0" applyNumberFormat="1" applyFont="1" applyFill="1" applyBorder="1" applyAlignment="1" applyProtection="1">
      <alignment horizontal="center" textRotation="90"/>
      <protection locked="0"/>
    </xf>
    <xf numFmtId="167" fontId="4" fillId="2" borderId="1" xfId="0" applyNumberFormat="1" applyFont="1" applyFill="1" applyBorder="1" applyAlignment="1" applyProtection="1">
      <alignment horizontal="center" textRotation="90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/>
    </xf>
    <xf numFmtId="16" fontId="0" fillId="3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16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6" fontId="0" fillId="5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6" borderId="2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3" xfId="21" applyFont="1" applyFill="1" applyBorder="1" applyAlignment="1">
      <alignment horizontal="center" wrapText="1"/>
      <protection/>
    </xf>
    <xf numFmtId="0" fontId="4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7" borderId="0" xfId="0" applyFont="1" applyFill="1" applyAlignment="1">
      <alignment horizontal="center" wrapText="1"/>
    </xf>
    <xf numFmtId="0" fontId="0" fillId="5" borderId="0" xfId="0" applyFill="1" applyAlignment="1">
      <alignment/>
    </xf>
    <xf numFmtId="0" fontId="5" fillId="5" borderId="3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5" borderId="3" xfId="0" applyFill="1" applyBorder="1" applyAlignment="1">
      <alignment/>
    </xf>
    <xf numFmtId="0" fontId="8" fillId="7" borderId="0" xfId="0" applyFont="1" applyFill="1" applyAlignment="1">
      <alignment horizontal="left"/>
    </xf>
    <xf numFmtId="0" fontId="8" fillId="7" borderId="0" xfId="0" applyFont="1" applyFill="1" applyAlignment="1">
      <alignment/>
    </xf>
    <xf numFmtId="0" fontId="0" fillId="5" borderId="0" xfId="0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1" xfId="0" applyFont="1" applyFill="1" applyBorder="1" applyAlignment="1">
      <alignment horizontal="center" wrapText="1"/>
    </xf>
    <xf numFmtId="164" fontId="7" fillId="7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/>
    </xf>
    <xf numFmtId="0" fontId="0" fillId="5" borderId="0" xfId="0" applyFill="1" applyAlignment="1">
      <alignment wrapText="1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5" borderId="6" xfId="0" applyFont="1" applyFill="1" applyBorder="1" applyAlignment="1">
      <alignment horizontal="center" wrapText="1"/>
    </xf>
    <xf numFmtId="0" fontId="5" fillId="5" borderId="6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 horizontal="right" wrapText="1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164" fontId="0" fillId="0" borderId="12" xfId="0" applyNumberForma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5" fillId="0" borderId="0" xfId="0" applyNumberFormat="1" applyFont="1" applyAlignment="1">
      <alignment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9" fontId="0" fillId="0" borderId="0" xfId="22" applyAlignment="1">
      <alignment horizontal="center"/>
    </xf>
    <xf numFmtId="9" fontId="0" fillId="0" borderId="3" xfId="22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Fill="1" applyBorder="1" applyAlignment="1">
      <alignment horizontal="left" wrapText="1"/>
    </xf>
    <xf numFmtId="164" fontId="0" fillId="8" borderId="2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4" borderId="13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0" borderId="13" xfId="0" applyBorder="1" applyAlignment="1">
      <alignment/>
    </xf>
    <xf numFmtId="0" fontId="0" fillId="4" borderId="13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4" borderId="13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0" borderId="1" xfId="0" applyFont="1" applyFill="1" applyBorder="1" applyAlignment="1">
      <alignment wrapText="1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7" fontId="4" fillId="2" borderId="13" xfId="0" applyNumberFormat="1" applyFont="1" applyFill="1" applyBorder="1" applyAlignment="1" applyProtection="1">
      <alignment horizontal="center" shrinkToFit="1"/>
      <protection locked="0"/>
    </xf>
    <xf numFmtId="166" fontId="4" fillId="2" borderId="13" xfId="0" applyNumberFormat="1" applyFont="1" applyFill="1" applyBorder="1" applyAlignment="1" applyProtection="1">
      <alignment horizontal="center" textRotation="90"/>
      <protection locked="0"/>
    </xf>
    <xf numFmtId="167" fontId="4" fillId="2" borderId="13" xfId="0" applyNumberFormat="1" applyFont="1" applyFill="1" applyBorder="1" applyAlignment="1" applyProtection="1">
      <alignment horizontal="center" textRotation="90"/>
      <protection locked="0"/>
    </xf>
    <xf numFmtId="166" fontId="4" fillId="2" borderId="13" xfId="0" applyNumberFormat="1" applyFont="1" applyFill="1" applyBorder="1" applyAlignment="1" applyProtection="1">
      <alignment horizontal="center"/>
      <protection locked="0"/>
    </xf>
    <xf numFmtId="167" fontId="4" fillId="2" borderId="2" xfId="0" applyNumberFormat="1" applyFon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16" fontId="0" fillId="3" borderId="13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21" applyFont="1" applyFill="1" applyBorder="1" applyAlignment="1">
      <alignment horizontal="left" wrapText="1"/>
      <protection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5" fillId="5" borderId="0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3" fontId="0" fillId="0" borderId="0" xfId="17" applyNumberFormat="1" applyAlignment="1">
      <alignment/>
    </xf>
    <xf numFmtId="5" fontId="0" fillId="0" borderId="0" xfId="17" applyNumberFormat="1" applyAlignment="1">
      <alignment/>
    </xf>
    <xf numFmtId="5" fontId="0" fillId="0" borderId="3" xfId="0" applyNumberFormat="1" applyBorder="1" applyAlignment="1">
      <alignment/>
    </xf>
    <xf numFmtId="0" fontId="0" fillId="0" borderId="4" xfId="0" applyFill="1" applyBorder="1" applyAlignment="1">
      <alignment wrapText="1"/>
    </xf>
    <xf numFmtId="0" fontId="4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showZeros="0" zoomScale="75" zoomScaleNormal="75" zoomScaleSheetLayoutView="75" workbookViewId="0" topLeftCell="A1">
      <pane xSplit="1" ySplit="1" topLeftCell="B2" activePane="bottomRight" state="frozen"/>
      <selection pane="topLeft" activeCell="A135" sqref="A135:F160"/>
      <selection pane="topRight" activeCell="A135" sqref="A135:F160"/>
      <selection pane="bottomLeft" activeCell="A135" sqref="A135:F160"/>
      <selection pane="bottomRight" activeCell="A141" sqref="A141"/>
    </sheetView>
  </sheetViews>
  <sheetFormatPr defaultColWidth="9.140625" defaultRowHeight="12.75"/>
  <cols>
    <col min="1" max="1" width="22.00390625" style="8" customWidth="1"/>
    <col min="2" max="2" width="21.00390625" style="8" customWidth="1"/>
    <col min="3" max="3" width="27.00390625" style="8" customWidth="1"/>
    <col min="4" max="4" width="22.00390625" style="8" customWidth="1"/>
    <col min="5" max="5" width="21.28125" style="8" customWidth="1"/>
    <col min="6" max="6" width="57.140625" style="8" customWidth="1"/>
    <col min="7" max="7" width="11.7109375" style="22" hidden="1" customWidth="1"/>
    <col min="8" max="8" width="8.00390625" style="0" hidden="1" customWidth="1"/>
    <col min="9" max="9" width="9.28125" style="0" hidden="1" customWidth="1"/>
    <col min="10" max="11" width="0" style="0" hidden="1" customWidth="1"/>
    <col min="12" max="12" width="9.28125" style="0" hidden="1" customWidth="1"/>
    <col min="13" max="13" width="13.7109375" style="0" hidden="1" customWidth="1"/>
  </cols>
  <sheetData>
    <row r="1" spans="1:13" s="21" customFormat="1" ht="36.75" customHeight="1">
      <c r="A1" s="32" t="s">
        <v>0</v>
      </c>
      <c r="B1" s="32" t="s">
        <v>1</v>
      </c>
      <c r="C1" s="32" t="s">
        <v>2</v>
      </c>
      <c r="D1" s="32" t="s">
        <v>185</v>
      </c>
      <c r="E1" s="31" t="s">
        <v>3</v>
      </c>
      <c r="F1" s="31" t="s">
        <v>4</v>
      </c>
      <c r="G1" s="23" t="s">
        <v>5</v>
      </c>
      <c r="H1" s="1" t="s">
        <v>6</v>
      </c>
      <c r="I1" s="2" t="s">
        <v>7</v>
      </c>
      <c r="J1" s="3" t="s">
        <v>8</v>
      </c>
      <c r="K1" s="3" t="s">
        <v>9</v>
      </c>
      <c r="L1" s="4" t="s">
        <v>10</v>
      </c>
      <c r="M1" s="5" t="s">
        <v>11</v>
      </c>
    </row>
    <row r="2" spans="1:13" s="21" customFormat="1" ht="15">
      <c r="A2" s="133" t="s">
        <v>120</v>
      </c>
      <c r="B2" s="133"/>
      <c r="C2" s="133"/>
      <c r="D2" s="133"/>
      <c r="E2" s="133"/>
      <c r="F2" s="133"/>
      <c r="G2" s="104"/>
      <c r="H2" s="105"/>
      <c r="I2" s="106"/>
      <c r="J2" s="107"/>
      <c r="K2" s="107"/>
      <c r="L2" s="108"/>
      <c r="M2" s="109"/>
    </row>
    <row r="3" spans="1:13" ht="25.5">
      <c r="A3" s="18" t="s">
        <v>202</v>
      </c>
      <c r="B3" s="18" t="s">
        <v>85</v>
      </c>
      <c r="C3" s="18" t="s">
        <v>16</v>
      </c>
      <c r="D3" s="18" t="s">
        <v>394</v>
      </c>
      <c r="E3" s="18" t="s">
        <v>407</v>
      </c>
      <c r="F3" s="18" t="s">
        <v>638</v>
      </c>
      <c r="G3" s="27"/>
      <c r="H3" s="13"/>
      <c r="I3" s="14"/>
      <c r="J3" s="13"/>
      <c r="K3" s="13"/>
      <c r="L3" s="13"/>
      <c r="M3" s="13"/>
    </row>
    <row r="4" spans="1:13" ht="12.75">
      <c r="A4" s="18" t="s">
        <v>201</v>
      </c>
      <c r="B4" s="18" t="s">
        <v>89</v>
      </c>
      <c r="C4" s="18" t="s">
        <v>16</v>
      </c>
      <c r="D4" s="18" t="s">
        <v>390</v>
      </c>
      <c r="E4" s="18" t="s">
        <v>425</v>
      </c>
      <c r="F4" s="18" t="s">
        <v>426</v>
      </c>
      <c r="G4" s="25" t="e">
        <f>#REF!+G120</f>
        <v>#REF!</v>
      </c>
      <c r="H4" s="6"/>
      <c r="I4" s="6" t="s">
        <v>13</v>
      </c>
      <c r="J4" s="6"/>
      <c r="K4" s="6"/>
      <c r="L4" s="7">
        <v>38958</v>
      </c>
      <c r="M4" s="6" t="s">
        <v>19</v>
      </c>
    </row>
    <row r="5" spans="1:13" ht="25.5">
      <c r="A5" s="18" t="s">
        <v>200</v>
      </c>
      <c r="B5" s="18" t="s">
        <v>83</v>
      </c>
      <c r="C5" s="18" t="s">
        <v>16</v>
      </c>
      <c r="D5" s="18" t="s">
        <v>393</v>
      </c>
      <c r="E5" s="18" t="s">
        <v>433</v>
      </c>
      <c r="F5" s="18" t="s">
        <v>434</v>
      </c>
      <c r="G5" s="25" t="e">
        <f>#REF!+G135</f>
        <v>#REF!</v>
      </c>
      <c r="H5" s="6"/>
      <c r="I5" s="6" t="s">
        <v>13</v>
      </c>
      <c r="J5" s="6"/>
      <c r="K5" s="6"/>
      <c r="L5" s="7">
        <v>38912</v>
      </c>
      <c r="M5" s="6" t="s">
        <v>24</v>
      </c>
    </row>
    <row r="6" spans="1:13" ht="25.5">
      <c r="A6" s="18" t="s">
        <v>199</v>
      </c>
      <c r="B6" s="18" t="s">
        <v>101</v>
      </c>
      <c r="C6" s="18" t="s">
        <v>16</v>
      </c>
      <c r="D6" s="18" t="s">
        <v>17</v>
      </c>
      <c r="E6" s="18" t="s">
        <v>470</v>
      </c>
      <c r="F6" s="18" t="s">
        <v>637</v>
      </c>
      <c r="G6" s="25" t="e">
        <f>#REF!+G133</f>
        <v>#REF!</v>
      </c>
      <c r="H6" s="6"/>
      <c r="I6" s="6" t="s">
        <v>13</v>
      </c>
      <c r="J6" s="6"/>
      <c r="K6" s="6"/>
      <c r="L6" s="7">
        <v>38946</v>
      </c>
      <c r="M6" s="6" t="s">
        <v>19</v>
      </c>
    </row>
    <row r="7" spans="1:13" ht="25.5">
      <c r="A7" s="18" t="s">
        <v>198</v>
      </c>
      <c r="B7" s="18" t="s">
        <v>89</v>
      </c>
      <c r="C7" s="18" t="s">
        <v>22</v>
      </c>
      <c r="D7" s="18" t="s">
        <v>27</v>
      </c>
      <c r="E7" s="18" t="s">
        <v>421</v>
      </c>
      <c r="F7" s="18" t="s">
        <v>636</v>
      </c>
      <c r="G7" s="27" t="e">
        <f>#REF!+#REF!</f>
        <v>#REF!</v>
      </c>
      <c r="H7" s="13"/>
      <c r="I7" s="14">
        <v>38930</v>
      </c>
      <c r="J7" s="13"/>
      <c r="K7" s="13"/>
      <c r="L7" s="13"/>
      <c r="M7" s="13"/>
    </row>
    <row r="8" spans="1:13" ht="25.5">
      <c r="A8" s="18" t="s">
        <v>197</v>
      </c>
      <c r="B8" s="18" t="s">
        <v>83</v>
      </c>
      <c r="C8" s="18" t="s">
        <v>33</v>
      </c>
      <c r="D8" s="18" t="s">
        <v>23</v>
      </c>
      <c r="E8" s="18" t="s">
        <v>421</v>
      </c>
      <c r="F8" s="18" t="s">
        <v>635</v>
      </c>
      <c r="G8" s="25" t="e">
        <f>#REF!+G58</f>
        <v>#REF!</v>
      </c>
      <c r="H8" s="6"/>
      <c r="I8" s="6" t="s">
        <v>13</v>
      </c>
      <c r="J8" s="6"/>
      <c r="K8" s="6"/>
      <c r="L8" s="7">
        <v>39003</v>
      </c>
      <c r="M8" s="6" t="s">
        <v>60</v>
      </c>
    </row>
    <row r="9" spans="1:13" ht="25.5">
      <c r="A9" s="18" t="s">
        <v>196</v>
      </c>
      <c r="B9" s="18" t="s">
        <v>111</v>
      </c>
      <c r="C9" s="18" t="s">
        <v>22</v>
      </c>
      <c r="D9" s="18" t="s">
        <v>392</v>
      </c>
      <c r="E9" s="18" t="s">
        <v>488</v>
      </c>
      <c r="F9" s="18" t="s">
        <v>619</v>
      </c>
      <c r="G9" s="26" t="e">
        <f>#REF!+#REF!</f>
        <v>#REF!</v>
      </c>
      <c r="H9" s="9"/>
      <c r="I9" s="9" t="s">
        <v>13</v>
      </c>
      <c r="J9" s="9"/>
      <c r="K9" s="9"/>
      <c r="L9" s="9"/>
      <c r="M9" s="9"/>
    </row>
    <row r="10" spans="1:13" ht="25.5">
      <c r="A10" s="18" t="s">
        <v>195</v>
      </c>
      <c r="B10" s="18" t="s">
        <v>106</v>
      </c>
      <c r="C10" s="18" t="s">
        <v>371</v>
      </c>
      <c r="D10" s="18" t="s">
        <v>391</v>
      </c>
      <c r="E10" s="18" t="s">
        <v>478</v>
      </c>
      <c r="F10" s="18" t="s">
        <v>604</v>
      </c>
      <c r="G10" s="27" t="e">
        <f>#REF!+G89</f>
        <v>#REF!</v>
      </c>
      <c r="H10" s="13"/>
      <c r="I10" s="14">
        <v>38888</v>
      </c>
      <c r="J10" s="13"/>
      <c r="K10" s="13"/>
      <c r="L10" s="13"/>
      <c r="M10" s="13"/>
    </row>
    <row r="11" spans="1:13" ht="25.5">
      <c r="A11" s="18" t="s">
        <v>194</v>
      </c>
      <c r="B11" s="18" t="s">
        <v>83</v>
      </c>
      <c r="C11" s="18" t="s">
        <v>16</v>
      </c>
      <c r="D11" s="18" t="s">
        <v>390</v>
      </c>
      <c r="E11" s="18" t="s">
        <v>425</v>
      </c>
      <c r="F11" s="18" t="s">
        <v>634</v>
      </c>
      <c r="G11" s="26" t="e">
        <f>#REF!+#REF!</f>
        <v>#REF!</v>
      </c>
      <c r="H11" s="9"/>
      <c r="I11" s="10">
        <v>38930</v>
      </c>
      <c r="J11" s="9"/>
      <c r="K11" s="9"/>
      <c r="L11" s="9"/>
      <c r="M11" s="9"/>
    </row>
    <row r="12" spans="1:13" ht="12.75">
      <c r="A12" s="18" t="s">
        <v>193</v>
      </c>
      <c r="B12" s="18" t="s">
        <v>86</v>
      </c>
      <c r="C12" s="18" t="s">
        <v>389</v>
      </c>
      <c r="D12" s="18" t="s">
        <v>23</v>
      </c>
      <c r="E12" s="18" t="s">
        <v>497</v>
      </c>
      <c r="F12" s="18" t="s">
        <v>498</v>
      </c>
      <c r="G12" s="26" t="e">
        <f>#REF!+G67</f>
        <v>#REF!</v>
      </c>
      <c r="H12" s="9"/>
      <c r="I12" s="9"/>
      <c r="J12" s="9"/>
      <c r="K12" s="9"/>
      <c r="L12" s="9"/>
      <c r="M12" s="9"/>
    </row>
    <row r="13" spans="1:13" ht="25.5">
      <c r="A13" s="18" t="s">
        <v>192</v>
      </c>
      <c r="B13" s="18" t="s">
        <v>87</v>
      </c>
      <c r="C13" s="18" t="s">
        <v>20</v>
      </c>
      <c r="D13" s="18" t="s">
        <v>626</v>
      </c>
      <c r="E13" s="18" t="s">
        <v>421</v>
      </c>
      <c r="F13" s="18" t="s">
        <v>633</v>
      </c>
      <c r="G13" s="26" t="e">
        <f>#REF!+#REF!</f>
        <v>#REF!</v>
      </c>
      <c r="H13" s="9"/>
      <c r="I13" s="10">
        <v>38867</v>
      </c>
      <c r="J13" s="9"/>
      <c r="K13" s="9"/>
      <c r="L13" s="9"/>
      <c r="M13" s="9"/>
    </row>
    <row r="14" spans="1:13" ht="12.75">
      <c r="A14" s="18" t="s">
        <v>191</v>
      </c>
      <c r="B14" s="18" t="s">
        <v>101</v>
      </c>
      <c r="C14" s="18" t="s">
        <v>16</v>
      </c>
      <c r="D14" s="18" t="s">
        <v>23</v>
      </c>
      <c r="E14" s="18" t="s">
        <v>421</v>
      </c>
      <c r="F14" s="18" t="s">
        <v>632</v>
      </c>
      <c r="G14" s="24" t="e">
        <f>#REF!+G24</f>
        <v>#REF!</v>
      </c>
      <c r="H14" s="11"/>
      <c r="I14" s="11" t="s">
        <v>13</v>
      </c>
      <c r="J14" s="11"/>
      <c r="K14" s="11"/>
      <c r="L14" s="12">
        <v>38938</v>
      </c>
      <c r="M14" s="11" t="s">
        <v>66</v>
      </c>
    </row>
    <row r="15" spans="1:13" ht="12.75">
      <c r="A15" s="103" t="s">
        <v>190</v>
      </c>
      <c r="B15" s="103" t="s">
        <v>105</v>
      </c>
      <c r="C15" s="103" t="s">
        <v>16</v>
      </c>
      <c r="D15" s="103" t="s">
        <v>27</v>
      </c>
      <c r="E15" s="18" t="s">
        <v>421</v>
      </c>
      <c r="F15" s="18" t="s">
        <v>630</v>
      </c>
      <c r="G15" s="25" t="e">
        <f>#REF!+G123</f>
        <v>#REF!</v>
      </c>
      <c r="H15" s="6"/>
      <c r="I15" s="6" t="s">
        <v>13</v>
      </c>
      <c r="J15" s="6"/>
      <c r="K15" s="6"/>
      <c r="L15" s="7">
        <v>38953</v>
      </c>
      <c r="M15" s="6" t="s">
        <v>18</v>
      </c>
    </row>
    <row r="16" spans="1:13" ht="25.5">
      <c r="A16" s="103" t="s">
        <v>189</v>
      </c>
      <c r="B16" s="103" t="s">
        <v>102</v>
      </c>
      <c r="C16" s="103" t="s">
        <v>20</v>
      </c>
      <c r="D16" s="103" t="s">
        <v>388</v>
      </c>
      <c r="E16" s="18" t="s">
        <v>453</v>
      </c>
      <c r="F16" s="18" t="s">
        <v>629</v>
      </c>
      <c r="G16" s="27" t="e">
        <f>#REF!+#REF!</f>
        <v>#REF!</v>
      </c>
      <c r="H16" s="13"/>
      <c r="I16" s="13"/>
      <c r="J16" s="13"/>
      <c r="K16" s="13"/>
      <c r="L16" s="13"/>
      <c r="M16" s="13"/>
    </row>
    <row r="17" spans="1:13" ht="12.75">
      <c r="A17" s="134" t="s">
        <v>127</v>
      </c>
      <c r="B17" s="137"/>
      <c r="C17" s="137"/>
      <c r="D17" s="137"/>
      <c r="E17" s="137"/>
      <c r="F17" s="138"/>
      <c r="G17" s="94"/>
      <c r="H17" s="97"/>
      <c r="I17" s="97"/>
      <c r="J17" s="97"/>
      <c r="K17" s="97"/>
      <c r="L17" s="97"/>
      <c r="M17" s="101"/>
    </row>
    <row r="18" spans="1:13" ht="25.5">
      <c r="A18" s="30" t="s">
        <v>318</v>
      </c>
      <c r="B18" s="30" t="s">
        <v>110</v>
      </c>
      <c r="C18" s="30" t="s">
        <v>16</v>
      </c>
      <c r="D18" s="30" t="s">
        <v>37</v>
      </c>
      <c r="E18" s="30" t="s">
        <v>474</v>
      </c>
      <c r="F18" s="30" t="s">
        <v>605</v>
      </c>
      <c r="G18" s="25" t="e">
        <f>#REF!+#REF!</f>
        <v>#REF!</v>
      </c>
      <c r="H18" s="6"/>
      <c r="I18" s="6" t="s">
        <v>13</v>
      </c>
      <c r="J18" s="6"/>
      <c r="K18" s="6"/>
      <c r="L18" s="7">
        <v>38932</v>
      </c>
      <c r="M18" s="6" t="s">
        <v>30</v>
      </c>
    </row>
    <row r="19" spans="1:13" ht="12.75">
      <c r="A19" s="30" t="s">
        <v>234</v>
      </c>
      <c r="B19" s="30" t="s">
        <v>86</v>
      </c>
      <c r="C19" s="30" t="s">
        <v>387</v>
      </c>
      <c r="D19" s="30" t="s">
        <v>43</v>
      </c>
      <c r="E19" s="30" t="s">
        <v>490</v>
      </c>
      <c r="F19" s="30" t="s">
        <v>491</v>
      </c>
      <c r="G19" s="25" t="e">
        <f>#REF!+G122</f>
        <v>#REF!</v>
      </c>
      <c r="H19" s="6"/>
      <c r="I19" s="6" t="s">
        <v>13</v>
      </c>
      <c r="J19" s="6"/>
      <c r="K19" s="6"/>
      <c r="L19" s="7">
        <v>38953</v>
      </c>
      <c r="M19" s="6" t="s">
        <v>14</v>
      </c>
    </row>
    <row r="20" spans="1:13" ht="30" customHeight="1">
      <c r="A20" s="30" t="s">
        <v>233</v>
      </c>
      <c r="B20" s="30" t="s">
        <v>89</v>
      </c>
      <c r="C20" s="30" t="s">
        <v>386</v>
      </c>
      <c r="D20" s="30" t="s">
        <v>37</v>
      </c>
      <c r="E20" s="30" t="s">
        <v>407</v>
      </c>
      <c r="F20" s="30" t="s">
        <v>606</v>
      </c>
      <c r="G20" s="25" t="e">
        <f>#REF!+#REF!</f>
        <v>#REF!</v>
      </c>
      <c r="H20" s="6"/>
      <c r="I20" s="6" t="s">
        <v>13</v>
      </c>
      <c r="J20" s="6"/>
      <c r="K20" s="6"/>
      <c r="L20" s="7">
        <v>38912</v>
      </c>
      <c r="M20" s="6" t="s">
        <v>39</v>
      </c>
    </row>
    <row r="21" spans="1:13" ht="25.5">
      <c r="A21" s="30" t="s">
        <v>232</v>
      </c>
      <c r="B21" s="30" t="s">
        <v>317</v>
      </c>
      <c r="C21" s="30" t="s">
        <v>325</v>
      </c>
      <c r="D21" s="30" t="s">
        <v>43</v>
      </c>
      <c r="E21" s="30" t="s">
        <v>458</v>
      </c>
      <c r="F21" s="30" t="s">
        <v>462</v>
      </c>
      <c r="G21" s="95" t="e">
        <f>#REF!+G72</f>
        <v>#REF!</v>
      </c>
      <c r="H21" s="98"/>
      <c r="I21" s="98" t="s">
        <v>13</v>
      </c>
      <c r="J21" s="98"/>
      <c r="K21" s="98"/>
      <c r="L21" s="100">
        <v>38992</v>
      </c>
      <c r="M21" s="102" t="s">
        <v>19</v>
      </c>
    </row>
    <row r="22" spans="1:13" ht="24" customHeight="1">
      <c r="A22" s="30" t="s">
        <v>231</v>
      </c>
      <c r="B22" s="30" t="s">
        <v>99</v>
      </c>
      <c r="C22" s="30" t="s">
        <v>16</v>
      </c>
      <c r="D22" s="30" t="s">
        <v>385</v>
      </c>
      <c r="E22" s="30" t="s">
        <v>407</v>
      </c>
      <c r="F22" s="30" t="s">
        <v>607</v>
      </c>
      <c r="G22" s="25" t="e">
        <f>#REF!+G109</f>
        <v>#REF!</v>
      </c>
      <c r="H22" s="6"/>
      <c r="I22" s="6" t="s">
        <v>13</v>
      </c>
      <c r="J22" s="6"/>
      <c r="K22" s="6"/>
      <c r="L22" s="7">
        <v>38932</v>
      </c>
      <c r="M22" s="6" t="s">
        <v>24</v>
      </c>
    </row>
    <row r="23" spans="1:13" ht="25.5" customHeight="1">
      <c r="A23" s="30" t="s">
        <v>230</v>
      </c>
      <c r="B23" s="30" t="s">
        <v>86</v>
      </c>
      <c r="C23" s="30" t="s">
        <v>20</v>
      </c>
      <c r="D23" s="30" t="s">
        <v>37</v>
      </c>
      <c r="E23" s="30" t="s">
        <v>407</v>
      </c>
      <c r="F23" s="30" t="s">
        <v>492</v>
      </c>
      <c r="G23" s="25" t="e">
        <f>#REF!+G70</f>
        <v>#REF!</v>
      </c>
      <c r="H23" s="6"/>
      <c r="I23" s="6" t="s">
        <v>13</v>
      </c>
      <c r="J23" s="6"/>
      <c r="K23" s="6"/>
      <c r="L23" s="7">
        <v>39022</v>
      </c>
      <c r="M23" s="6" t="s">
        <v>41</v>
      </c>
    </row>
    <row r="24" spans="1:13" ht="25.5">
      <c r="A24" s="30" t="s">
        <v>229</v>
      </c>
      <c r="B24" s="30" t="s">
        <v>92</v>
      </c>
      <c r="C24" s="30" t="s">
        <v>20</v>
      </c>
      <c r="D24" s="30" t="s">
        <v>384</v>
      </c>
      <c r="E24" s="30" t="s">
        <v>407</v>
      </c>
      <c r="F24" s="30" t="s">
        <v>608</v>
      </c>
      <c r="G24" s="24" t="e">
        <f>#REF!+G125</f>
        <v>#REF!</v>
      </c>
      <c r="H24" s="11"/>
      <c r="I24" s="11" t="s">
        <v>13</v>
      </c>
      <c r="J24" s="11"/>
      <c r="K24" s="11"/>
      <c r="L24" s="12">
        <v>38993</v>
      </c>
      <c r="M24" s="11" t="s">
        <v>59</v>
      </c>
    </row>
    <row r="25" spans="1:13" ht="25.5">
      <c r="A25" s="30" t="s">
        <v>228</v>
      </c>
      <c r="B25" s="30" t="s">
        <v>316</v>
      </c>
      <c r="C25" s="30" t="s">
        <v>16</v>
      </c>
      <c r="D25" s="30" t="s">
        <v>37</v>
      </c>
      <c r="E25" s="30" t="s">
        <v>407</v>
      </c>
      <c r="F25" s="30" t="s">
        <v>609</v>
      </c>
      <c r="G25" s="25" t="e">
        <f>#REF!+G24</f>
        <v>#REF!</v>
      </c>
      <c r="H25" s="6"/>
      <c r="I25" s="6" t="s">
        <v>13</v>
      </c>
      <c r="J25" s="6"/>
      <c r="K25" s="6"/>
      <c r="L25" s="7">
        <v>38932</v>
      </c>
      <c r="M25" s="6" t="s">
        <v>32</v>
      </c>
    </row>
    <row r="26" spans="1:13" ht="12.75">
      <c r="A26" s="30" t="s">
        <v>227</v>
      </c>
      <c r="B26" s="30" t="s">
        <v>109</v>
      </c>
      <c r="C26" s="30" t="s">
        <v>16</v>
      </c>
      <c r="D26" s="30" t="s">
        <v>42</v>
      </c>
      <c r="E26" s="30" t="s">
        <v>674</v>
      </c>
      <c r="F26" s="30" t="s">
        <v>480</v>
      </c>
      <c r="G26" s="25" t="e">
        <f>#REF!+#REF!</f>
        <v>#REF!</v>
      </c>
      <c r="H26" s="6"/>
      <c r="I26" s="6" t="s">
        <v>13</v>
      </c>
      <c r="J26" s="6"/>
      <c r="K26" s="6"/>
      <c r="L26" s="7">
        <v>39003</v>
      </c>
      <c r="M26" s="6" t="s">
        <v>61</v>
      </c>
    </row>
    <row r="27" spans="1:13" ht="25.5">
      <c r="A27" s="30" t="s">
        <v>226</v>
      </c>
      <c r="B27" s="30" t="s">
        <v>100</v>
      </c>
      <c r="C27" s="30" t="s">
        <v>28</v>
      </c>
      <c r="D27" s="30" t="s">
        <v>43</v>
      </c>
      <c r="E27" s="30" t="s">
        <v>458</v>
      </c>
      <c r="F27" s="30" t="s">
        <v>639</v>
      </c>
      <c r="G27" s="25" t="e">
        <f>#REF!+G69</f>
        <v>#REF!</v>
      </c>
      <c r="H27" s="6"/>
      <c r="I27" s="6" t="s">
        <v>25</v>
      </c>
      <c r="J27" s="6"/>
      <c r="K27" s="6"/>
      <c r="L27" s="7">
        <v>39014</v>
      </c>
      <c r="M27" s="6" t="s">
        <v>26</v>
      </c>
    </row>
    <row r="28" spans="1:13" ht="25.5">
      <c r="A28" s="30" t="s">
        <v>225</v>
      </c>
      <c r="B28" s="30" t="s">
        <v>99</v>
      </c>
      <c r="C28" s="30" t="s">
        <v>20</v>
      </c>
      <c r="D28" s="30" t="s">
        <v>43</v>
      </c>
      <c r="E28" s="30" t="s">
        <v>458</v>
      </c>
      <c r="F28" s="30" t="s">
        <v>640</v>
      </c>
      <c r="G28" s="26" t="e">
        <f>#REF!+#REF!</f>
        <v>#REF!</v>
      </c>
      <c r="H28" s="9"/>
      <c r="I28" s="9" t="s">
        <v>13</v>
      </c>
      <c r="J28" s="9"/>
      <c r="K28" s="9"/>
      <c r="L28" s="9"/>
      <c r="M28" s="9"/>
    </row>
    <row r="29" spans="1:13" ht="25.5">
      <c r="A29" s="30" t="s">
        <v>224</v>
      </c>
      <c r="B29" s="30" t="s">
        <v>107</v>
      </c>
      <c r="C29" s="30" t="s">
        <v>36</v>
      </c>
      <c r="D29" s="30" t="s">
        <v>37</v>
      </c>
      <c r="E29" s="30" t="s">
        <v>407</v>
      </c>
      <c r="F29" s="30" t="s">
        <v>641</v>
      </c>
      <c r="G29" s="25" t="e">
        <f>#REF!+G90</f>
        <v>#REF!</v>
      </c>
      <c r="H29" s="6"/>
      <c r="I29" s="6" t="s">
        <v>13</v>
      </c>
      <c r="J29" s="6"/>
      <c r="K29" s="6"/>
      <c r="L29" s="7">
        <v>38932</v>
      </c>
      <c r="M29" s="6" t="s">
        <v>58</v>
      </c>
    </row>
    <row r="30" spans="1:13" ht="25.5">
      <c r="A30" s="30" t="s">
        <v>223</v>
      </c>
      <c r="B30" s="30" t="s">
        <v>315</v>
      </c>
      <c r="C30" s="30" t="s">
        <v>36</v>
      </c>
      <c r="D30" s="30" t="s">
        <v>40</v>
      </c>
      <c r="E30" s="30" t="s">
        <v>407</v>
      </c>
      <c r="F30" s="30" t="s">
        <v>642</v>
      </c>
      <c r="G30" s="25" t="e">
        <f>#REF!+#REF!</f>
        <v>#REF!</v>
      </c>
      <c r="H30" s="6"/>
      <c r="I30" s="6" t="s">
        <v>13</v>
      </c>
      <c r="J30" s="6"/>
      <c r="K30" s="6"/>
      <c r="L30" s="7">
        <v>39029</v>
      </c>
      <c r="M30" s="6" t="s">
        <v>29</v>
      </c>
    </row>
    <row r="31" spans="1:13" ht="25.5">
      <c r="A31" s="30" t="s">
        <v>222</v>
      </c>
      <c r="B31" s="30" t="s">
        <v>86</v>
      </c>
      <c r="C31" s="30" t="s">
        <v>16</v>
      </c>
      <c r="D31" s="30" t="s">
        <v>383</v>
      </c>
      <c r="E31" s="30" t="s">
        <v>407</v>
      </c>
      <c r="F31" s="30" t="s">
        <v>494</v>
      </c>
      <c r="G31" s="26" t="e">
        <f>#REF!+#REF!</f>
        <v>#REF!</v>
      </c>
      <c r="H31" s="9"/>
      <c r="I31" s="9" t="s">
        <v>13</v>
      </c>
      <c r="J31" s="9" t="s">
        <v>25</v>
      </c>
      <c r="K31" s="9"/>
      <c r="L31" s="9"/>
      <c r="M31" s="9"/>
    </row>
    <row r="32" spans="1:13" ht="25.5">
      <c r="A32" s="30" t="s">
        <v>221</v>
      </c>
      <c r="B32" s="30" t="s">
        <v>99</v>
      </c>
      <c r="C32" s="30" t="s">
        <v>16</v>
      </c>
      <c r="D32" s="30" t="s">
        <v>37</v>
      </c>
      <c r="E32" s="30" t="s">
        <v>407</v>
      </c>
      <c r="F32" s="30" t="s">
        <v>643</v>
      </c>
      <c r="G32" s="26" t="e">
        <f>#REF!+G129</f>
        <v>#REF!</v>
      </c>
      <c r="H32" s="9"/>
      <c r="I32" s="10">
        <v>38880</v>
      </c>
      <c r="J32" s="9"/>
      <c r="K32" s="9"/>
      <c r="L32" s="9"/>
      <c r="M32" s="9"/>
    </row>
    <row r="33" spans="1:13" ht="25.5">
      <c r="A33" s="30" t="s">
        <v>220</v>
      </c>
      <c r="B33" s="30" t="s">
        <v>100</v>
      </c>
      <c r="C33" s="30" t="s">
        <v>35</v>
      </c>
      <c r="D33" s="30" t="s">
        <v>37</v>
      </c>
      <c r="E33" s="30" t="s">
        <v>407</v>
      </c>
      <c r="F33" s="30" t="s">
        <v>460</v>
      </c>
      <c r="G33" s="26" t="e">
        <f>#REF!+G32</f>
        <v>#REF!</v>
      </c>
      <c r="H33" s="9"/>
      <c r="I33" s="9" t="s">
        <v>13</v>
      </c>
      <c r="J33" s="9"/>
      <c r="K33" s="9"/>
      <c r="L33" s="9"/>
      <c r="M33" s="9"/>
    </row>
    <row r="34" spans="1:13" ht="25.5">
      <c r="A34" s="30" t="s">
        <v>219</v>
      </c>
      <c r="B34" s="30" t="s">
        <v>93</v>
      </c>
      <c r="C34" s="30" t="s">
        <v>16</v>
      </c>
      <c r="D34" s="30" t="s">
        <v>38</v>
      </c>
      <c r="E34" s="30" t="s">
        <v>438</v>
      </c>
      <c r="F34" s="30" t="s">
        <v>439</v>
      </c>
      <c r="G34" s="26" t="e">
        <f>#REF!+#REF!</f>
        <v>#REF!</v>
      </c>
      <c r="H34" s="9"/>
      <c r="I34" s="9" t="s">
        <v>13</v>
      </c>
      <c r="J34" s="9"/>
      <c r="K34" s="9"/>
      <c r="L34" s="9"/>
      <c r="M34" s="9"/>
    </row>
    <row r="35" spans="1:13" ht="25.5">
      <c r="A35" s="30" t="s">
        <v>218</v>
      </c>
      <c r="B35" s="30" t="s">
        <v>104</v>
      </c>
      <c r="C35" s="30" t="s">
        <v>16</v>
      </c>
      <c r="D35" s="30" t="s">
        <v>49</v>
      </c>
      <c r="E35" s="30" t="s">
        <v>407</v>
      </c>
      <c r="F35" s="30" t="s">
        <v>463</v>
      </c>
      <c r="G35" s="29" t="e">
        <f>#REF!+G130</f>
        <v>#REF!</v>
      </c>
      <c r="H35" s="20"/>
      <c r="I35" s="20"/>
      <c r="J35" s="20"/>
      <c r="K35" s="20"/>
      <c r="L35" s="20"/>
      <c r="M35" s="20"/>
    </row>
    <row r="36" spans="1:13" ht="25.5">
      <c r="A36" s="30" t="s">
        <v>217</v>
      </c>
      <c r="B36" s="30" t="s">
        <v>96</v>
      </c>
      <c r="C36" s="30" t="s">
        <v>16</v>
      </c>
      <c r="D36" s="30" t="s">
        <v>48</v>
      </c>
      <c r="E36" s="30" t="s">
        <v>407</v>
      </c>
      <c r="F36" s="30" t="s">
        <v>644</v>
      </c>
      <c r="G36" s="26" t="e">
        <f>#REF!+G112</f>
        <v>#REF!</v>
      </c>
      <c r="H36" s="9"/>
      <c r="I36" s="9" t="s">
        <v>13</v>
      </c>
      <c r="J36" s="9"/>
      <c r="K36" s="9"/>
      <c r="L36" s="9"/>
      <c r="M36" s="9"/>
    </row>
    <row r="37" spans="1:13" ht="12.75">
      <c r="A37" s="30" t="s">
        <v>216</v>
      </c>
      <c r="B37" s="30" t="s">
        <v>107</v>
      </c>
      <c r="C37" s="30" t="s">
        <v>36</v>
      </c>
      <c r="D37" s="30" t="s">
        <v>37</v>
      </c>
      <c r="E37" s="30" t="s">
        <v>407</v>
      </c>
      <c r="F37" s="30" t="s">
        <v>645</v>
      </c>
      <c r="G37" s="27"/>
      <c r="H37" s="13"/>
      <c r="I37" s="14"/>
      <c r="J37" s="13"/>
      <c r="K37" s="13"/>
      <c r="L37" s="13"/>
      <c r="M37" s="13"/>
    </row>
    <row r="38" spans="1:13" ht="25.5">
      <c r="A38" s="30" t="s">
        <v>215</v>
      </c>
      <c r="B38" s="30" t="s">
        <v>87</v>
      </c>
      <c r="C38" s="30" t="s">
        <v>16</v>
      </c>
      <c r="D38" s="30" t="s">
        <v>37</v>
      </c>
      <c r="E38" s="30" t="s">
        <v>407</v>
      </c>
      <c r="F38" s="30" t="s">
        <v>646</v>
      </c>
      <c r="G38" s="24" t="e">
        <f>#REF!+G37</f>
        <v>#REF!</v>
      </c>
      <c r="H38" s="11"/>
      <c r="I38" s="12">
        <v>38947</v>
      </c>
      <c r="J38" s="11"/>
      <c r="K38" s="11"/>
      <c r="L38" s="12">
        <v>39000</v>
      </c>
      <c r="M38" s="11" t="s">
        <v>68</v>
      </c>
    </row>
    <row r="39" spans="1:13" ht="25.5">
      <c r="A39" s="30" t="s">
        <v>214</v>
      </c>
      <c r="B39" s="30" t="s">
        <v>111</v>
      </c>
      <c r="C39" s="30" t="s">
        <v>16</v>
      </c>
      <c r="D39" s="30" t="s">
        <v>382</v>
      </c>
      <c r="E39" s="30" t="s">
        <v>407</v>
      </c>
      <c r="F39" s="30" t="s">
        <v>489</v>
      </c>
      <c r="G39" s="26"/>
      <c r="H39" s="9"/>
      <c r="I39" s="9"/>
      <c r="J39" s="9"/>
      <c r="K39" s="9"/>
      <c r="L39" s="9"/>
      <c r="M39" s="9"/>
    </row>
    <row r="40" spans="1:13" ht="25.5">
      <c r="A40" s="30" t="s">
        <v>213</v>
      </c>
      <c r="B40" s="30" t="s">
        <v>112</v>
      </c>
      <c r="C40" s="30" t="s">
        <v>16</v>
      </c>
      <c r="D40" s="30" t="s">
        <v>43</v>
      </c>
      <c r="E40" s="30" t="s">
        <v>458</v>
      </c>
      <c r="F40" s="30" t="s">
        <v>461</v>
      </c>
      <c r="G40" s="26" t="e">
        <f>#REF!+#REF!</f>
        <v>#REF!</v>
      </c>
      <c r="H40" s="9"/>
      <c r="I40" s="9" t="s">
        <v>13</v>
      </c>
      <c r="J40" s="9"/>
      <c r="K40" s="9"/>
      <c r="L40" s="9"/>
      <c r="M40" s="9"/>
    </row>
    <row r="41" spans="1:13" ht="25.5">
      <c r="A41" s="30" t="s">
        <v>212</v>
      </c>
      <c r="B41" s="30" t="s">
        <v>102</v>
      </c>
      <c r="C41" s="30" t="s">
        <v>16</v>
      </c>
      <c r="D41" s="30" t="s">
        <v>37</v>
      </c>
      <c r="E41" s="30" t="s">
        <v>446</v>
      </c>
      <c r="F41" s="30" t="s">
        <v>647</v>
      </c>
      <c r="G41" s="26" t="e">
        <f>#REF!+G82</f>
        <v>#REF!</v>
      </c>
      <c r="H41" s="9"/>
      <c r="I41" s="10">
        <v>38883</v>
      </c>
      <c r="J41" s="9"/>
      <c r="K41" s="9"/>
      <c r="L41" s="9"/>
      <c r="M41" s="9"/>
    </row>
    <row r="42" spans="1:13" ht="25.5">
      <c r="A42" s="30" t="s">
        <v>211</v>
      </c>
      <c r="B42" s="30" t="s">
        <v>103</v>
      </c>
      <c r="C42" s="30" t="s">
        <v>20</v>
      </c>
      <c r="D42" s="30" t="s">
        <v>381</v>
      </c>
      <c r="E42" s="30" t="s">
        <v>407</v>
      </c>
      <c r="F42" s="30" t="s">
        <v>444</v>
      </c>
      <c r="G42" s="25" t="e">
        <f>#REF!+#REF!</f>
        <v>#REF!</v>
      </c>
      <c r="H42" s="6"/>
      <c r="I42" s="15" t="s">
        <v>13</v>
      </c>
      <c r="J42" s="6"/>
      <c r="K42" s="6"/>
      <c r="L42" s="7">
        <v>39029</v>
      </c>
      <c r="M42" s="6" t="s">
        <v>29</v>
      </c>
    </row>
    <row r="43" spans="1:13" ht="12.75">
      <c r="A43" s="30" t="s">
        <v>210</v>
      </c>
      <c r="B43" s="30" t="s">
        <v>109</v>
      </c>
      <c r="C43" s="30" t="s">
        <v>379</v>
      </c>
      <c r="D43" s="30" t="s">
        <v>380</v>
      </c>
      <c r="E43" s="30" t="s">
        <v>458</v>
      </c>
      <c r="F43" s="30" t="s">
        <v>620</v>
      </c>
      <c r="G43" s="27" t="e">
        <f>#REF!+#REF!</f>
        <v>#REF!</v>
      </c>
      <c r="H43" s="13"/>
      <c r="I43" s="13" t="s">
        <v>13</v>
      </c>
      <c r="J43" s="13"/>
      <c r="K43" s="13"/>
      <c r="L43" s="13"/>
      <c r="M43" s="13"/>
    </row>
    <row r="44" spans="1:13" ht="25.5">
      <c r="A44" s="30" t="s">
        <v>209</v>
      </c>
      <c r="B44" s="30" t="s">
        <v>89</v>
      </c>
      <c r="C44" s="30" t="s">
        <v>20</v>
      </c>
      <c r="D44" s="30" t="s">
        <v>48</v>
      </c>
      <c r="E44" s="30" t="s">
        <v>407</v>
      </c>
      <c r="F44" s="30" t="s">
        <v>418</v>
      </c>
      <c r="G44" s="26" t="e">
        <f>#REF!+G55</f>
        <v>#REF!</v>
      </c>
      <c r="H44" s="9"/>
      <c r="I44" s="9" t="s">
        <v>13</v>
      </c>
      <c r="J44" s="9"/>
      <c r="K44" s="9"/>
      <c r="L44" s="9"/>
      <c r="M44" s="9"/>
    </row>
    <row r="45" spans="1:13" ht="25.5">
      <c r="A45" s="30" t="s">
        <v>208</v>
      </c>
      <c r="B45" s="30" t="s">
        <v>113</v>
      </c>
      <c r="C45" s="30" t="s">
        <v>16</v>
      </c>
      <c r="D45" s="30" t="s">
        <v>49</v>
      </c>
      <c r="E45" s="30" t="s">
        <v>407</v>
      </c>
      <c r="F45" s="30" t="s">
        <v>610</v>
      </c>
      <c r="G45" s="25" t="e">
        <f>#REF!</f>
        <v>#REF!</v>
      </c>
      <c r="H45" s="6"/>
      <c r="I45" s="6" t="s">
        <v>13</v>
      </c>
      <c r="J45" s="6"/>
      <c r="K45" s="6"/>
      <c r="L45" s="7">
        <v>38938</v>
      </c>
      <c r="M45" s="6" t="s">
        <v>19</v>
      </c>
    </row>
    <row r="46" spans="1:13" ht="25.5">
      <c r="A46" s="30" t="s">
        <v>207</v>
      </c>
      <c r="B46" s="30" t="s">
        <v>115</v>
      </c>
      <c r="C46" s="30" t="s">
        <v>22</v>
      </c>
      <c r="D46" s="30" t="s">
        <v>37</v>
      </c>
      <c r="E46" s="30" t="s">
        <v>407</v>
      </c>
      <c r="F46" s="30" t="s">
        <v>485</v>
      </c>
      <c r="G46" s="26" t="e">
        <f>#REF!+#REF!</f>
        <v>#REF!</v>
      </c>
      <c r="H46" s="9"/>
      <c r="I46" s="9" t="s">
        <v>13</v>
      </c>
      <c r="J46" s="9"/>
      <c r="K46" s="9"/>
      <c r="L46" s="9"/>
      <c r="M46" s="9"/>
    </row>
    <row r="47" spans="1:13" ht="25.5">
      <c r="A47" s="30" t="s">
        <v>206</v>
      </c>
      <c r="B47" s="30" t="s">
        <v>94</v>
      </c>
      <c r="C47" s="30" t="s">
        <v>20</v>
      </c>
      <c r="D47" s="30" t="s">
        <v>45</v>
      </c>
      <c r="E47" s="30" t="s">
        <v>407</v>
      </c>
      <c r="F47" s="30" t="s">
        <v>621</v>
      </c>
      <c r="G47" s="26" t="e">
        <f>#REF!+G119</f>
        <v>#REF!</v>
      </c>
      <c r="H47" s="9" t="s">
        <v>46</v>
      </c>
      <c r="I47" s="16" t="s">
        <v>13</v>
      </c>
      <c r="J47" s="9"/>
      <c r="K47" s="9"/>
      <c r="L47" s="9"/>
      <c r="M47" s="9"/>
    </row>
    <row r="48" spans="1:13" ht="25.5">
      <c r="A48" s="30" t="s">
        <v>203</v>
      </c>
      <c r="B48" s="30" t="s">
        <v>92</v>
      </c>
      <c r="C48" s="30" t="s">
        <v>16</v>
      </c>
      <c r="D48" s="30" t="s">
        <v>38</v>
      </c>
      <c r="E48" s="30" t="s">
        <v>407</v>
      </c>
      <c r="F48" s="30" t="s">
        <v>648</v>
      </c>
      <c r="G48" s="25" t="e">
        <f>#REF!+G50</f>
        <v>#REF!</v>
      </c>
      <c r="H48" s="6"/>
      <c r="I48" s="6" t="s">
        <v>13</v>
      </c>
      <c r="J48" s="6"/>
      <c r="K48" s="6"/>
      <c r="L48" s="7">
        <v>38946</v>
      </c>
      <c r="M48" s="6" t="s">
        <v>12</v>
      </c>
    </row>
    <row r="49" spans="1:13" ht="25.5">
      <c r="A49" s="30" t="s">
        <v>205</v>
      </c>
      <c r="B49" s="30" t="s">
        <v>314</v>
      </c>
      <c r="C49" s="30" t="s">
        <v>22</v>
      </c>
      <c r="D49" s="30" t="s">
        <v>378</v>
      </c>
      <c r="E49" s="30" t="s">
        <v>407</v>
      </c>
      <c r="F49" s="30" t="s">
        <v>475</v>
      </c>
      <c r="G49" s="26" t="e">
        <f>#REF!+#REF!</f>
        <v>#REF!</v>
      </c>
      <c r="H49" s="9"/>
      <c r="I49" s="9" t="s">
        <v>13</v>
      </c>
      <c r="J49" s="9"/>
      <c r="K49" s="9"/>
      <c r="L49" s="9"/>
      <c r="M49" s="9"/>
    </row>
    <row r="50" spans="1:13" ht="12.75">
      <c r="A50" s="30" t="s">
        <v>204</v>
      </c>
      <c r="B50" s="30" t="s">
        <v>99</v>
      </c>
      <c r="C50" s="30" t="s">
        <v>16</v>
      </c>
      <c r="D50" s="30" t="s">
        <v>37</v>
      </c>
      <c r="E50" s="30" t="s">
        <v>446</v>
      </c>
      <c r="F50" s="30" t="s">
        <v>469</v>
      </c>
      <c r="G50" s="26" t="e">
        <f>#REF!+G4</f>
        <v>#REF!</v>
      </c>
      <c r="H50" s="9"/>
      <c r="I50" s="9" t="s">
        <v>13</v>
      </c>
      <c r="J50" s="9"/>
      <c r="K50" s="9"/>
      <c r="L50" s="9"/>
      <c r="M50" s="9"/>
    </row>
    <row r="51" spans="1:13" ht="12.75">
      <c r="A51" s="134" t="s">
        <v>499</v>
      </c>
      <c r="B51" s="135"/>
      <c r="C51" s="135"/>
      <c r="D51" s="135"/>
      <c r="E51" s="135"/>
      <c r="F51" s="136"/>
      <c r="G51" s="94"/>
      <c r="H51" s="97"/>
      <c r="I51" s="97"/>
      <c r="J51" s="97"/>
      <c r="K51" s="97"/>
      <c r="L51" s="97"/>
      <c r="M51" s="101"/>
    </row>
    <row r="52" spans="1:13" ht="25.5">
      <c r="A52" s="18" t="s">
        <v>256</v>
      </c>
      <c r="B52" s="18" t="s">
        <v>89</v>
      </c>
      <c r="C52" s="18" t="s">
        <v>22</v>
      </c>
      <c r="D52" s="18" t="s">
        <v>377</v>
      </c>
      <c r="E52" s="18" t="s">
        <v>423</v>
      </c>
      <c r="F52" s="18" t="s">
        <v>424</v>
      </c>
      <c r="G52" s="26" t="e">
        <f>#REF!+G47</f>
        <v>#REF!</v>
      </c>
      <c r="H52" s="9"/>
      <c r="I52" s="9"/>
      <c r="J52" s="9"/>
      <c r="K52" s="9"/>
      <c r="L52" s="9"/>
      <c r="M52" s="9"/>
    </row>
    <row r="53" spans="1:13" ht="25.5">
      <c r="A53" s="18" t="s">
        <v>255</v>
      </c>
      <c r="B53" s="18" t="s">
        <v>115</v>
      </c>
      <c r="C53" s="18" t="s">
        <v>20</v>
      </c>
      <c r="D53" s="18" t="s">
        <v>376</v>
      </c>
      <c r="E53" s="18" t="s">
        <v>483</v>
      </c>
      <c r="F53" s="18" t="s">
        <v>484</v>
      </c>
      <c r="G53" s="24" t="e">
        <f>#REF!+G116</f>
        <v>#REF!</v>
      </c>
      <c r="H53" s="11"/>
      <c r="I53" s="11" t="s">
        <v>13</v>
      </c>
      <c r="J53" s="11"/>
      <c r="K53" s="11"/>
      <c r="L53" s="12">
        <v>38973</v>
      </c>
      <c r="M53" s="11" t="s">
        <v>14</v>
      </c>
    </row>
    <row r="54" spans="1:13" ht="25.5">
      <c r="A54" s="18" t="s">
        <v>254</v>
      </c>
      <c r="B54" s="18" t="s">
        <v>98</v>
      </c>
      <c r="C54" s="18" t="s">
        <v>20</v>
      </c>
      <c r="D54" s="18" t="s">
        <v>375</v>
      </c>
      <c r="E54" s="18" t="s">
        <v>427</v>
      </c>
      <c r="F54" s="18" t="s">
        <v>673</v>
      </c>
      <c r="G54" s="26"/>
      <c r="H54" s="9"/>
      <c r="I54" s="9"/>
      <c r="J54" s="9"/>
      <c r="K54" s="9"/>
      <c r="L54" s="9"/>
      <c r="M54" s="9"/>
    </row>
    <row r="55" spans="1:13" ht="25.5">
      <c r="A55" s="18" t="s">
        <v>253</v>
      </c>
      <c r="B55" s="18" t="s">
        <v>95</v>
      </c>
      <c r="C55" s="18" t="s">
        <v>20</v>
      </c>
      <c r="D55" s="18" t="s">
        <v>57</v>
      </c>
      <c r="E55" s="18" t="s">
        <v>397</v>
      </c>
      <c r="F55" s="18" t="s">
        <v>655</v>
      </c>
      <c r="G55" s="93"/>
      <c r="H55" s="96"/>
      <c r="I55" s="96"/>
      <c r="J55" s="96"/>
      <c r="K55" s="96"/>
      <c r="L55" s="96"/>
      <c r="M55" s="96"/>
    </row>
    <row r="56" spans="1:13" ht="25.5">
      <c r="A56" s="18" t="s">
        <v>252</v>
      </c>
      <c r="B56" s="92" t="s">
        <v>91</v>
      </c>
      <c r="C56" s="18" t="s">
        <v>20</v>
      </c>
      <c r="D56" s="18" t="s">
        <v>57</v>
      </c>
      <c r="E56" s="18" t="s">
        <v>397</v>
      </c>
      <c r="F56" s="18" t="s">
        <v>654</v>
      </c>
      <c r="G56" s="25" t="e">
        <f>#REF!+G57</f>
        <v>#REF!</v>
      </c>
      <c r="H56" s="6"/>
      <c r="I56" s="6" t="s">
        <v>13</v>
      </c>
      <c r="J56" s="6"/>
      <c r="K56" s="6"/>
      <c r="L56" s="7">
        <v>38943</v>
      </c>
      <c r="M56" s="6" t="s">
        <v>58</v>
      </c>
    </row>
    <row r="57" spans="1:13" ht="25.5">
      <c r="A57" s="18" t="s">
        <v>251</v>
      </c>
      <c r="B57" s="18" t="s">
        <v>95</v>
      </c>
      <c r="C57" s="18" t="s">
        <v>20</v>
      </c>
      <c r="D57" s="18" t="s">
        <v>57</v>
      </c>
      <c r="E57" s="18" t="s">
        <v>412</v>
      </c>
      <c r="F57" s="18" t="s">
        <v>653</v>
      </c>
      <c r="G57" s="26"/>
      <c r="H57" s="9"/>
      <c r="I57" s="9"/>
      <c r="J57" s="9"/>
      <c r="K57" s="9"/>
      <c r="L57" s="9"/>
      <c r="M57" s="9"/>
    </row>
    <row r="58" spans="1:13" ht="25.5">
      <c r="A58" s="18" t="s">
        <v>250</v>
      </c>
      <c r="B58" s="18" t="s">
        <v>100</v>
      </c>
      <c r="C58" s="18" t="s">
        <v>22</v>
      </c>
      <c r="D58" s="18" t="s">
        <v>374</v>
      </c>
      <c r="E58" s="18" t="s">
        <v>397</v>
      </c>
      <c r="F58" s="18" t="s">
        <v>652</v>
      </c>
      <c r="G58" s="26" t="e">
        <f>#REF!+G113</f>
        <v>#REF!</v>
      </c>
      <c r="H58" s="9"/>
      <c r="I58" s="10">
        <v>38867</v>
      </c>
      <c r="J58" s="9"/>
      <c r="K58" s="9"/>
      <c r="L58" s="9"/>
      <c r="M58" s="9"/>
    </row>
    <row r="59" spans="1:13" ht="25.5">
      <c r="A59" s="18" t="s">
        <v>249</v>
      </c>
      <c r="B59" s="18" t="s">
        <v>89</v>
      </c>
      <c r="C59" s="18" t="s">
        <v>22</v>
      </c>
      <c r="D59" s="18" t="s">
        <v>373</v>
      </c>
      <c r="E59" s="18" t="s">
        <v>422</v>
      </c>
      <c r="F59" s="18" t="s">
        <v>651</v>
      </c>
      <c r="G59" s="25" t="e">
        <f>#REF!+G36</f>
        <v>#REF!</v>
      </c>
      <c r="H59" s="6"/>
      <c r="I59" s="6" t="s">
        <v>13</v>
      </c>
      <c r="J59" s="6"/>
      <c r="K59" s="6"/>
      <c r="L59" s="7">
        <v>38938</v>
      </c>
      <c r="M59" s="6" t="s">
        <v>24</v>
      </c>
    </row>
    <row r="60" spans="1:13" ht="25.5" customHeight="1">
      <c r="A60" s="18" t="s">
        <v>248</v>
      </c>
      <c r="B60" s="18" t="s">
        <v>89</v>
      </c>
      <c r="C60" s="18" t="s">
        <v>22</v>
      </c>
      <c r="D60" s="18" t="s">
        <v>372</v>
      </c>
      <c r="E60" s="18" t="s">
        <v>397</v>
      </c>
      <c r="F60" s="18" t="s">
        <v>624</v>
      </c>
      <c r="G60" s="25" t="e">
        <f>#REF!+G131</f>
        <v>#REF!</v>
      </c>
      <c r="H60" s="6"/>
      <c r="I60" s="6" t="s">
        <v>13</v>
      </c>
      <c r="J60" s="6"/>
      <c r="K60" s="6"/>
      <c r="L60" s="7">
        <v>38953</v>
      </c>
      <c r="M60" s="6" t="s">
        <v>19</v>
      </c>
    </row>
    <row r="61" spans="1:13" ht="12.75">
      <c r="A61" s="18" t="s">
        <v>247</v>
      </c>
      <c r="B61" s="18" t="s">
        <v>90</v>
      </c>
      <c r="C61" s="18" t="s">
        <v>20</v>
      </c>
      <c r="D61" s="18" t="s">
        <v>369</v>
      </c>
      <c r="E61" s="18" t="s">
        <v>413</v>
      </c>
      <c r="F61" s="18" t="s">
        <v>650</v>
      </c>
      <c r="G61" s="94" t="e">
        <f>#REF!+G34</f>
        <v>#REF!</v>
      </c>
      <c r="H61" s="97"/>
      <c r="I61" s="97" t="s">
        <v>13</v>
      </c>
      <c r="J61" s="97"/>
      <c r="K61" s="97"/>
      <c r="L61" s="97"/>
      <c r="M61" s="101"/>
    </row>
    <row r="62" spans="1:13" ht="12.75">
      <c r="A62" s="18" t="s">
        <v>246</v>
      </c>
      <c r="B62" s="18" t="s">
        <v>99</v>
      </c>
      <c r="C62" s="18" t="s">
        <v>371</v>
      </c>
      <c r="D62" s="18" t="s">
        <v>57</v>
      </c>
      <c r="E62" s="18" t="s">
        <v>397</v>
      </c>
      <c r="F62" s="18" t="s">
        <v>464</v>
      </c>
      <c r="G62" s="27"/>
      <c r="H62" s="13"/>
      <c r="I62" s="14"/>
      <c r="J62" s="13"/>
      <c r="K62" s="13"/>
      <c r="L62" s="13"/>
      <c r="M62" s="13"/>
    </row>
    <row r="63" spans="1:13" ht="25.5">
      <c r="A63" s="18" t="s">
        <v>245</v>
      </c>
      <c r="B63" s="18" t="s">
        <v>86</v>
      </c>
      <c r="C63" s="18" t="s">
        <v>370</v>
      </c>
      <c r="D63" s="18" t="s">
        <v>54</v>
      </c>
      <c r="E63" s="18" t="s">
        <v>495</v>
      </c>
      <c r="F63" s="18" t="s">
        <v>496</v>
      </c>
      <c r="G63" s="26" t="e">
        <f>#REF!+G64</f>
        <v>#REF!</v>
      </c>
      <c r="H63" s="9"/>
      <c r="I63" s="9" t="s">
        <v>51</v>
      </c>
      <c r="J63" s="9"/>
      <c r="K63" s="9"/>
      <c r="L63" s="9"/>
      <c r="M63" s="9"/>
    </row>
    <row r="64" spans="1:13" ht="25.5">
      <c r="A64" s="18" t="s">
        <v>244</v>
      </c>
      <c r="B64" s="18" t="s">
        <v>106</v>
      </c>
      <c r="C64" s="18" t="s">
        <v>20</v>
      </c>
      <c r="D64" s="18" t="s">
        <v>369</v>
      </c>
      <c r="E64" s="18" t="s">
        <v>413</v>
      </c>
      <c r="F64" s="18" t="s">
        <v>479</v>
      </c>
      <c r="G64" s="24" t="e">
        <f>#REF!+G10</f>
        <v>#REF!</v>
      </c>
      <c r="H64" s="11"/>
      <c r="I64" s="11" t="s">
        <v>13</v>
      </c>
      <c r="J64" s="11"/>
      <c r="K64" s="11"/>
      <c r="L64" s="12">
        <v>38993</v>
      </c>
      <c r="M64" s="11" t="s">
        <v>26</v>
      </c>
    </row>
    <row r="65" spans="1:13" ht="25.5">
      <c r="A65" s="18" t="s">
        <v>243</v>
      </c>
      <c r="B65" s="92" t="s">
        <v>91</v>
      </c>
      <c r="C65" s="18" t="s">
        <v>325</v>
      </c>
      <c r="D65" s="18" t="s">
        <v>57</v>
      </c>
      <c r="E65" s="18" t="s">
        <v>397</v>
      </c>
      <c r="F65" s="18" t="s">
        <v>612</v>
      </c>
      <c r="G65" s="26" t="e">
        <f>#REF!+G11</f>
        <v>#REF!</v>
      </c>
      <c r="H65" s="9"/>
      <c r="I65" s="9" t="s">
        <v>13</v>
      </c>
      <c r="J65" s="9"/>
      <c r="K65" s="9"/>
      <c r="L65" s="9"/>
      <c r="M65" s="9"/>
    </row>
    <row r="66" spans="1:13" ht="25.5">
      <c r="A66" s="18" t="s">
        <v>242</v>
      </c>
      <c r="B66" s="18" t="s">
        <v>89</v>
      </c>
      <c r="C66" s="18" t="s">
        <v>16</v>
      </c>
      <c r="D66" s="18" t="s">
        <v>368</v>
      </c>
      <c r="E66" s="18" t="s">
        <v>416</v>
      </c>
      <c r="F66" s="18" t="s">
        <v>676</v>
      </c>
      <c r="G66" s="94" t="e">
        <f>#REF!+G12</f>
        <v>#REF!</v>
      </c>
      <c r="H66" s="97"/>
      <c r="I66" s="99"/>
      <c r="J66" s="97"/>
      <c r="K66" s="97"/>
      <c r="L66" s="97"/>
      <c r="M66" s="101"/>
    </row>
    <row r="67" spans="1:13" ht="25.5">
      <c r="A67" s="18" t="s">
        <v>241</v>
      </c>
      <c r="B67" s="18" t="s">
        <v>89</v>
      </c>
      <c r="C67" s="18" t="s">
        <v>20</v>
      </c>
      <c r="D67" s="18" t="s">
        <v>367</v>
      </c>
      <c r="E67" s="18" t="s">
        <v>417</v>
      </c>
      <c r="F67" s="18" t="s">
        <v>623</v>
      </c>
      <c r="G67" s="27" t="e">
        <f>#REF!+G29</f>
        <v>#REF!</v>
      </c>
      <c r="H67" s="13"/>
      <c r="I67" s="13" t="s">
        <v>13</v>
      </c>
      <c r="J67" s="13"/>
      <c r="K67" s="13"/>
      <c r="L67" s="13"/>
      <c r="M67" s="13"/>
    </row>
    <row r="68" spans="1:13" ht="25.5">
      <c r="A68" s="18" t="s">
        <v>240</v>
      </c>
      <c r="B68" s="18" t="s">
        <v>85</v>
      </c>
      <c r="C68" s="18" t="s">
        <v>20</v>
      </c>
      <c r="D68" s="18" t="s">
        <v>366</v>
      </c>
      <c r="E68" s="18" t="s">
        <v>442</v>
      </c>
      <c r="F68" s="18" t="s">
        <v>611</v>
      </c>
      <c r="G68" s="26" t="e">
        <f>#REF!+G28</f>
        <v>#REF!</v>
      </c>
      <c r="H68" s="9"/>
      <c r="I68" s="9" t="s">
        <v>13</v>
      </c>
      <c r="J68" s="9"/>
      <c r="K68" s="9"/>
      <c r="L68" s="9"/>
      <c r="M68" s="9"/>
    </row>
    <row r="69" spans="1:13" ht="12.75">
      <c r="A69" s="18" t="s">
        <v>239</v>
      </c>
      <c r="B69" s="18" t="s">
        <v>86</v>
      </c>
      <c r="C69" s="18" t="s">
        <v>22</v>
      </c>
      <c r="D69" s="18" t="s">
        <v>365</v>
      </c>
      <c r="E69" s="18" t="s">
        <v>397</v>
      </c>
      <c r="F69" s="18" t="s">
        <v>622</v>
      </c>
      <c r="G69" s="25" t="e">
        <f>#REF!+#REF!</f>
        <v>#REF!</v>
      </c>
      <c r="H69" s="6"/>
      <c r="I69" s="6" t="s">
        <v>13</v>
      </c>
      <c r="J69" s="6"/>
      <c r="K69" s="6"/>
      <c r="L69" s="7">
        <v>38938</v>
      </c>
      <c r="M69" s="6" t="s">
        <v>19</v>
      </c>
    </row>
    <row r="70" spans="1:13" ht="35.25" customHeight="1">
      <c r="A70" s="18" t="s">
        <v>238</v>
      </c>
      <c r="B70" s="18" t="s">
        <v>85</v>
      </c>
      <c r="C70" s="18" t="s">
        <v>364</v>
      </c>
      <c r="D70" s="18" t="s">
        <v>57</v>
      </c>
      <c r="E70" s="18" t="s">
        <v>397</v>
      </c>
      <c r="F70" s="18" t="s">
        <v>443</v>
      </c>
      <c r="G70" s="25" t="e">
        <f>#REF!+#REF!</f>
        <v>#REF!</v>
      </c>
      <c r="H70" s="6"/>
      <c r="I70" s="6" t="s">
        <v>13</v>
      </c>
      <c r="J70" s="6"/>
      <c r="K70" s="6"/>
      <c r="L70" s="7">
        <v>39003</v>
      </c>
      <c r="M70" s="6" t="s">
        <v>29</v>
      </c>
    </row>
    <row r="71" spans="1:13" ht="25.5">
      <c r="A71" s="18" t="s">
        <v>237</v>
      </c>
      <c r="B71" s="18" t="s">
        <v>95</v>
      </c>
      <c r="C71" s="18" t="s">
        <v>20</v>
      </c>
      <c r="D71" s="18" t="s">
        <v>57</v>
      </c>
      <c r="E71" s="18" t="s">
        <v>397</v>
      </c>
      <c r="F71" s="18" t="s">
        <v>649</v>
      </c>
      <c r="G71" s="26" t="e">
        <f>#REF!+G95</f>
        <v>#REF!</v>
      </c>
      <c r="H71" s="9"/>
      <c r="I71" s="9" t="s">
        <v>13</v>
      </c>
      <c r="J71" s="9"/>
      <c r="K71" s="9"/>
      <c r="L71" s="9"/>
      <c r="M71" s="9"/>
    </row>
    <row r="72" spans="1:13" ht="25.5">
      <c r="A72" s="18" t="s">
        <v>236</v>
      </c>
      <c r="B72" s="18" t="s">
        <v>102</v>
      </c>
      <c r="C72" s="18" t="s">
        <v>20</v>
      </c>
      <c r="D72" s="18" t="s">
        <v>363</v>
      </c>
      <c r="E72" s="18" t="s">
        <v>449</v>
      </c>
      <c r="F72" s="18" t="s">
        <v>450</v>
      </c>
      <c r="G72" s="24" t="e">
        <f>#REF!</f>
        <v>#REF!</v>
      </c>
      <c r="H72" s="11"/>
      <c r="I72" s="11" t="s">
        <v>13</v>
      </c>
      <c r="J72" s="11"/>
      <c r="K72" s="11"/>
      <c r="L72" s="12">
        <v>38973</v>
      </c>
      <c r="M72" s="11" t="s">
        <v>19</v>
      </c>
    </row>
    <row r="73" spans="1:13" ht="25.5">
      <c r="A73" s="18" t="s">
        <v>235</v>
      </c>
      <c r="B73" s="18" t="s">
        <v>90</v>
      </c>
      <c r="C73" s="18" t="s">
        <v>20</v>
      </c>
      <c r="D73" s="18" t="s">
        <v>362</v>
      </c>
      <c r="E73" s="18" t="s">
        <v>414</v>
      </c>
      <c r="F73" s="18" t="s">
        <v>415</v>
      </c>
      <c r="G73" s="27" t="e">
        <f>#REF!+G20</f>
        <v>#REF!</v>
      </c>
      <c r="H73" s="13"/>
      <c r="I73" s="13" t="s">
        <v>64</v>
      </c>
      <c r="J73" s="13"/>
      <c r="K73" s="13"/>
      <c r="L73" s="13"/>
      <c r="M73" s="13"/>
    </row>
    <row r="74" spans="1:13" ht="12.75">
      <c r="A74" s="134" t="s">
        <v>122</v>
      </c>
      <c r="B74" s="135"/>
      <c r="C74" s="135"/>
      <c r="D74" s="135"/>
      <c r="E74" s="135"/>
      <c r="F74" s="136"/>
      <c r="G74" s="94"/>
      <c r="H74" s="97"/>
      <c r="I74" s="97"/>
      <c r="J74" s="97"/>
      <c r="K74" s="97"/>
      <c r="L74" s="97"/>
      <c r="M74" s="101"/>
    </row>
    <row r="75" spans="1:13" ht="25.5">
      <c r="A75" s="18" t="s">
        <v>278</v>
      </c>
      <c r="B75" s="18" t="s">
        <v>100</v>
      </c>
      <c r="C75" s="18" t="s">
        <v>360</v>
      </c>
      <c r="D75" s="18" t="s">
        <v>65</v>
      </c>
      <c r="E75" s="18" t="s">
        <v>457</v>
      </c>
      <c r="F75" s="18" t="s">
        <v>594</v>
      </c>
      <c r="G75" s="26"/>
      <c r="H75" s="9"/>
      <c r="I75" s="9"/>
      <c r="J75" s="9"/>
      <c r="K75" s="9"/>
      <c r="L75" s="9"/>
      <c r="M75" s="9"/>
    </row>
    <row r="76" spans="1:13" ht="25.5">
      <c r="A76" s="18" t="s">
        <v>277</v>
      </c>
      <c r="B76" s="18" t="s">
        <v>102</v>
      </c>
      <c r="C76" s="18" t="s">
        <v>44</v>
      </c>
      <c r="D76" s="18" t="s">
        <v>63</v>
      </c>
      <c r="E76" s="18" t="s">
        <v>408</v>
      </c>
      <c r="F76" s="18" t="s">
        <v>454</v>
      </c>
      <c r="G76" s="26" t="e">
        <f>#REF!+G49</f>
        <v>#REF!</v>
      </c>
      <c r="H76" s="9"/>
      <c r="I76" s="9" t="s">
        <v>13</v>
      </c>
      <c r="J76" s="9"/>
      <c r="K76" s="9"/>
      <c r="L76" s="9"/>
      <c r="M76" s="9"/>
    </row>
    <row r="77" spans="1:13" ht="25.5">
      <c r="A77" s="18" t="s">
        <v>276</v>
      </c>
      <c r="B77" s="18" t="s">
        <v>98</v>
      </c>
      <c r="C77" s="18" t="s">
        <v>359</v>
      </c>
      <c r="D77" s="18" t="s">
        <v>62</v>
      </c>
      <c r="E77" s="18" t="s">
        <v>406</v>
      </c>
      <c r="F77" s="18" t="s">
        <v>680</v>
      </c>
      <c r="G77" s="24" t="e">
        <f>#REF!+#REF!</f>
        <v>#REF!</v>
      </c>
      <c r="H77" s="11"/>
      <c r="I77" s="12">
        <v>38841</v>
      </c>
      <c r="J77" s="11"/>
      <c r="K77" s="11"/>
      <c r="L77" s="12">
        <v>38923</v>
      </c>
      <c r="M77" s="11"/>
    </row>
    <row r="78" spans="1:13" ht="25.5">
      <c r="A78" s="18" t="s">
        <v>275</v>
      </c>
      <c r="B78" s="18" t="s">
        <v>84</v>
      </c>
      <c r="C78" s="18" t="s">
        <v>20</v>
      </c>
      <c r="D78" s="18" t="s">
        <v>358</v>
      </c>
      <c r="E78" s="18" t="s">
        <v>432</v>
      </c>
      <c r="F78" s="18" t="s">
        <v>660</v>
      </c>
      <c r="G78" s="25" t="e">
        <f>#REF!</f>
        <v>#REF!</v>
      </c>
      <c r="H78" s="6"/>
      <c r="I78" s="6" t="s">
        <v>13</v>
      </c>
      <c r="J78" s="6"/>
      <c r="K78" s="6"/>
      <c r="L78" s="7">
        <v>38958</v>
      </c>
      <c r="M78" s="6" t="s">
        <v>14</v>
      </c>
    </row>
    <row r="79" spans="1:13" ht="25.5">
      <c r="A79" s="18" t="s">
        <v>274</v>
      </c>
      <c r="B79" s="18" t="s">
        <v>320</v>
      </c>
      <c r="C79" s="18" t="s">
        <v>20</v>
      </c>
      <c r="D79" s="18" t="s">
        <v>62</v>
      </c>
      <c r="E79" s="18" t="s">
        <v>406</v>
      </c>
      <c r="F79" s="18" t="s">
        <v>593</v>
      </c>
      <c r="G79" s="26" t="e">
        <f>#REF!+#REF!</f>
        <v>#REF!</v>
      </c>
      <c r="H79" s="9"/>
      <c r="I79" s="9" t="s">
        <v>13</v>
      </c>
      <c r="J79" s="9"/>
      <c r="K79" s="9"/>
      <c r="L79" s="9"/>
      <c r="M79" s="9"/>
    </row>
    <row r="80" spans="1:13" ht="25.5">
      <c r="A80" s="18" t="s">
        <v>273</v>
      </c>
      <c r="B80" s="18" t="s">
        <v>86</v>
      </c>
      <c r="C80" s="18" t="s">
        <v>357</v>
      </c>
      <c r="D80" s="18" t="s">
        <v>62</v>
      </c>
      <c r="E80" s="18" t="s">
        <v>406</v>
      </c>
      <c r="F80" s="18" t="s">
        <v>493</v>
      </c>
      <c r="G80" s="27" t="e">
        <f>#REF!+#REF!</f>
        <v>#REF!</v>
      </c>
      <c r="H80" s="13"/>
      <c r="I80" s="13" t="s">
        <v>64</v>
      </c>
      <c r="J80" s="13"/>
      <c r="K80" s="13"/>
      <c r="L80" s="13"/>
      <c r="M80" s="13"/>
    </row>
    <row r="81" spans="1:13" ht="15" customHeight="1">
      <c r="A81" s="18" t="s">
        <v>272</v>
      </c>
      <c r="B81" s="18" t="s">
        <v>102</v>
      </c>
      <c r="C81" s="18" t="s">
        <v>22</v>
      </c>
      <c r="D81" s="18" t="s">
        <v>63</v>
      </c>
      <c r="E81" s="18" t="s">
        <v>408</v>
      </c>
      <c r="F81" s="18" t="s">
        <v>592</v>
      </c>
      <c r="G81" s="24" t="e">
        <f>#REF!+G41</f>
        <v>#REF!</v>
      </c>
      <c r="H81" s="11"/>
      <c r="I81" s="11" t="s">
        <v>13</v>
      </c>
      <c r="J81" s="11"/>
      <c r="K81" s="11"/>
      <c r="L81" s="12">
        <v>38973</v>
      </c>
      <c r="M81" s="11" t="s">
        <v>19</v>
      </c>
    </row>
    <row r="82" spans="1:13" ht="25.5">
      <c r="A82" s="18" t="s">
        <v>271</v>
      </c>
      <c r="B82" s="18" t="s">
        <v>100</v>
      </c>
      <c r="C82" s="18" t="s">
        <v>356</v>
      </c>
      <c r="D82" s="18" t="s">
        <v>65</v>
      </c>
      <c r="E82" s="18" t="s">
        <v>457</v>
      </c>
      <c r="F82" s="18" t="s">
        <v>459</v>
      </c>
      <c r="G82" s="25" t="e">
        <f>#REF!+G83</f>
        <v>#REF!</v>
      </c>
      <c r="H82" s="6"/>
      <c r="I82" s="6" t="s">
        <v>13</v>
      </c>
      <c r="J82" s="6"/>
      <c r="K82" s="6"/>
      <c r="L82" s="7">
        <v>38912</v>
      </c>
      <c r="M82" s="6" t="s">
        <v>15</v>
      </c>
    </row>
    <row r="83" spans="1:13" ht="25.5">
      <c r="A83" s="18" t="s">
        <v>270</v>
      </c>
      <c r="B83" s="18" t="s">
        <v>90</v>
      </c>
      <c r="C83" s="18" t="s">
        <v>355</v>
      </c>
      <c r="D83" s="18" t="s">
        <v>62</v>
      </c>
      <c r="E83" s="18" t="s">
        <v>406</v>
      </c>
      <c r="F83" s="18" t="s">
        <v>659</v>
      </c>
      <c r="G83" s="93"/>
      <c r="H83" s="96"/>
      <c r="I83" s="96"/>
      <c r="J83" s="96"/>
      <c r="K83" s="96"/>
      <c r="L83" s="96"/>
      <c r="M83" s="96"/>
    </row>
    <row r="84" spans="1:13" ht="25.5">
      <c r="A84" s="18" t="s">
        <v>269</v>
      </c>
      <c r="B84" s="18" t="s">
        <v>99</v>
      </c>
      <c r="C84" s="18" t="s">
        <v>354</v>
      </c>
      <c r="D84" s="18" t="s">
        <v>67</v>
      </c>
      <c r="E84" s="18" t="s">
        <v>465</v>
      </c>
      <c r="F84" s="18" t="s">
        <v>618</v>
      </c>
      <c r="G84" s="26" t="e">
        <f>#REF!+G6</f>
        <v>#REF!</v>
      </c>
      <c r="H84" s="9"/>
      <c r="I84" s="9" t="s">
        <v>13</v>
      </c>
      <c r="J84" s="9"/>
      <c r="K84" s="9"/>
      <c r="L84" s="9"/>
      <c r="M84" s="9"/>
    </row>
    <row r="85" spans="1:13" ht="25.5">
      <c r="A85" s="18" t="s">
        <v>268</v>
      </c>
      <c r="B85" s="18" t="s">
        <v>102</v>
      </c>
      <c r="C85" s="18" t="s">
        <v>353</v>
      </c>
      <c r="D85" s="18" t="s">
        <v>345</v>
      </c>
      <c r="E85" s="18" t="s">
        <v>419</v>
      </c>
      <c r="F85" s="18" t="s">
        <v>658</v>
      </c>
      <c r="G85" s="93"/>
      <c r="H85" s="96"/>
      <c r="I85" s="96"/>
      <c r="J85" s="96"/>
      <c r="K85" s="96"/>
      <c r="L85" s="96"/>
      <c r="M85" s="96"/>
    </row>
    <row r="86" spans="1:13" ht="25.5">
      <c r="A86" s="18" t="s">
        <v>267</v>
      </c>
      <c r="B86" s="18" t="s">
        <v>113</v>
      </c>
      <c r="C86" s="18" t="s">
        <v>352</v>
      </c>
      <c r="D86" s="18" t="s">
        <v>62</v>
      </c>
      <c r="E86" s="18" t="s">
        <v>406</v>
      </c>
      <c r="F86" s="18" t="s">
        <v>471</v>
      </c>
      <c r="G86" s="24" t="e">
        <f>#REF!+#REF!</f>
        <v>#REF!</v>
      </c>
      <c r="H86" s="11"/>
      <c r="I86" s="11" t="s">
        <v>13</v>
      </c>
      <c r="J86" s="11"/>
      <c r="K86" s="11"/>
      <c r="L86" s="12">
        <v>38958</v>
      </c>
      <c r="M86" s="11" t="s">
        <v>19</v>
      </c>
    </row>
    <row r="87" spans="1:13" ht="25.5">
      <c r="A87" s="18" t="s">
        <v>266</v>
      </c>
      <c r="B87" s="18" t="s">
        <v>100</v>
      </c>
      <c r="C87" s="18" t="s">
        <v>351</v>
      </c>
      <c r="D87" s="18" t="s">
        <v>62</v>
      </c>
      <c r="E87" s="18" t="s">
        <v>406</v>
      </c>
      <c r="F87" s="18" t="s">
        <v>617</v>
      </c>
      <c r="G87" s="93"/>
      <c r="H87" s="96"/>
      <c r="I87" s="96"/>
      <c r="J87" s="96"/>
      <c r="K87" s="96"/>
      <c r="L87" s="96"/>
      <c r="M87" s="96"/>
    </row>
    <row r="88" spans="1:13" ht="25.5">
      <c r="A88" s="18" t="s">
        <v>265</v>
      </c>
      <c r="B88" s="18" t="s">
        <v>104</v>
      </c>
      <c r="C88" s="18" t="s">
        <v>74</v>
      </c>
      <c r="D88" s="18" t="s">
        <v>350</v>
      </c>
      <c r="E88" s="18" t="s">
        <v>615</v>
      </c>
      <c r="F88" s="18" t="s">
        <v>616</v>
      </c>
      <c r="G88" s="26" t="e">
        <f>#REF!+#REF!</f>
        <v>#REF!</v>
      </c>
      <c r="H88" s="9" t="s">
        <v>73</v>
      </c>
      <c r="I88" s="9" t="s">
        <v>13</v>
      </c>
      <c r="J88" s="9"/>
      <c r="K88" s="9"/>
      <c r="L88" s="9"/>
      <c r="M88" s="9"/>
    </row>
    <row r="89" spans="1:13" ht="25.5">
      <c r="A89" s="18" t="s">
        <v>264</v>
      </c>
      <c r="B89" s="18" t="s">
        <v>319</v>
      </c>
      <c r="C89" s="18" t="s">
        <v>22</v>
      </c>
      <c r="D89" s="18" t="s">
        <v>63</v>
      </c>
      <c r="E89" s="18" t="s">
        <v>408</v>
      </c>
      <c r="F89" s="18" t="s">
        <v>411</v>
      </c>
      <c r="G89" s="27" t="e">
        <f>#REF!+G65</f>
        <v>#REF!</v>
      </c>
      <c r="H89" s="13"/>
      <c r="I89" s="14">
        <v>38882</v>
      </c>
      <c r="J89" s="13"/>
      <c r="K89" s="13"/>
      <c r="L89" s="13"/>
      <c r="M89" s="13"/>
    </row>
    <row r="90" spans="1:13" ht="12.75">
      <c r="A90" s="18" t="s">
        <v>263</v>
      </c>
      <c r="B90" s="18" t="s">
        <v>90</v>
      </c>
      <c r="C90" s="18" t="s">
        <v>70</v>
      </c>
      <c r="D90" s="18" t="s">
        <v>349</v>
      </c>
      <c r="E90" s="18" t="s">
        <v>408</v>
      </c>
      <c r="F90" s="18" t="s">
        <v>657</v>
      </c>
      <c r="G90" s="27"/>
      <c r="H90" s="13"/>
      <c r="I90" s="14"/>
      <c r="J90" s="13"/>
      <c r="K90" s="13"/>
      <c r="L90" s="13"/>
      <c r="M90" s="13"/>
    </row>
    <row r="91" spans="1:13" ht="25.5">
      <c r="A91" s="18" t="s">
        <v>262</v>
      </c>
      <c r="B91" s="18" t="s">
        <v>94</v>
      </c>
      <c r="C91" s="18" t="s">
        <v>348</v>
      </c>
      <c r="D91" s="92" t="s">
        <v>62</v>
      </c>
      <c r="E91" s="18" t="s">
        <v>406</v>
      </c>
      <c r="F91" s="18" t="s">
        <v>656</v>
      </c>
      <c r="G91" s="93"/>
      <c r="H91" s="96"/>
      <c r="I91" s="96"/>
      <c r="J91" s="96"/>
      <c r="K91" s="96"/>
      <c r="L91" s="96"/>
      <c r="M91" s="96"/>
    </row>
    <row r="92" spans="1:13" ht="25.5">
      <c r="A92" s="18" t="s">
        <v>261</v>
      </c>
      <c r="B92" s="18" t="s">
        <v>86</v>
      </c>
      <c r="C92" s="18" t="s">
        <v>16</v>
      </c>
      <c r="D92" s="18" t="s">
        <v>62</v>
      </c>
      <c r="E92" s="18" t="s">
        <v>406</v>
      </c>
      <c r="F92" s="18" t="s">
        <v>614</v>
      </c>
      <c r="G92" s="25" t="e">
        <f>#REF!</f>
        <v>#REF!</v>
      </c>
      <c r="H92" s="6"/>
      <c r="I92" s="6" t="s">
        <v>13</v>
      </c>
      <c r="J92" s="6"/>
      <c r="K92" s="6"/>
      <c r="L92" s="7">
        <v>39022</v>
      </c>
      <c r="M92" s="6" t="s">
        <v>34</v>
      </c>
    </row>
    <row r="93" spans="1:13" ht="25.5">
      <c r="A93" s="18" t="s">
        <v>260</v>
      </c>
      <c r="B93" s="18" t="s">
        <v>102</v>
      </c>
      <c r="C93" s="18" t="s">
        <v>22</v>
      </c>
      <c r="D93" s="18" t="s">
        <v>63</v>
      </c>
      <c r="E93" s="18" t="s">
        <v>408</v>
      </c>
      <c r="F93" s="18" t="s">
        <v>451</v>
      </c>
      <c r="G93" s="26" t="e">
        <f>#REF!+G25</f>
        <v>#REF!</v>
      </c>
      <c r="H93" s="9"/>
      <c r="I93" s="10">
        <v>38868</v>
      </c>
      <c r="J93" s="9"/>
      <c r="K93" s="9"/>
      <c r="L93" s="9"/>
      <c r="M93" s="9"/>
    </row>
    <row r="94" spans="1:13" ht="25.5">
      <c r="A94" s="18" t="s">
        <v>259</v>
      </c>
      <c r="B94" s="18" t="s">
        <v>108</v>
      </c>
      <c r="C94" s="18" t="s">
        <v>347</v>
      </c>
      <c r="D94" s="18" t="s">
        <v>63</v>
      </c>
      <c r="E94" s="18" t="s">
        <v>408</v>
      </c>
      <c r="F94" s="18" t="s">
        <v>473</v>
      </c>
      <c r="G94" s="28" t="e">
        <f>#REF!+G21</f>
        <v>#REF!</v>
      </c>
      <c r="H94" s="19"/>
      <c r="I94" s="19"/>
      <c r="J94" s="19"/>
      <c r="K94" s="19"/>
      <c r="L94" s="19"/>
      <c r="M94" s="19"/>
    </row>
    <row r="95" spans="1:13" ht="12.75">
      <c r="A95" s="18" t="s">
        <v>258</v>
      </c>
      <c r="B95" s="18" t="s">
        <v>97</v>
      </c>
      <c r="C95" s="18" t="s">
        <v>20</v>
      </c>
      <c r="D95" s="18" t="s">
        <v>346</v>
      </c>
      <c r="E95" s="18" t="s">
        <v>420</v>
      </c>
      <c r="F95" s="18" t="s">
        <v>400</v>
      </c>
      <c r="G95" s="26" t="e">
        <f>#REF!+#REF!</f>
        <v>#REF!</v>
      </c>
      <c r="H95" s="9"/>
      <c r="I95" s="9" t="s">
        <v>13</v>
      </c>
      <c r="J95" s="9"/>
      <c r="K95" s="9"/>
      <c r="L95" s="9"/>
      <c r="M95" s="9"/>
    </row>
    <row r="96" spans="1:13" ht="25.5">
      <c r="A96" s="18" t="s">
        <v>257</v>
      </c>
      <c r="B96" s="18" t="s">
        <v>89</v>
      </c>
      <c r="C96" s="18" t="s">
        <v>344</v>
      </c>
      <c r="D96" s="18" t="s">
        <v>345</v>
      </c>
      <c r="E96" s="18" t="s">
        <v>419</v>
      </c>
      <c r="F96" s="18" t="s">
        <v>613</v>
      </c>
      <c r="G96" s="25" t="e">
        <f>#REF!+#REF!</f>
        <v>#REF!</v>
      </c>
      <c r="H96" s="6"/>
      <c r="I96" s="6" t="s">
        <v>13</v>
      </c>
      <c r="J96" s="6"/>
      <c r="K96" s="6"/>
      <c r="L96" s="7">
        <v>38953</v>
      </c>
      <c r="M96" s="6" t="s">
        <v>14</v>
      </c>
    </row>
    <row r="97" spans="1:13" ht="12.75">
      <c r="A97" s="134" t="s">
        <v>123</v>
      </c>
      <c r="B97" s="135"/>
      <c r="C97" s="135"/>
      <c r="D97" s="135"/>
      <c r="E97" s="135"/>
      <c r="F97" s="136"/>
      <c r="G97" s="110"/>
      <c r="H97" s="111"/>
      <c r="I97" s="111"/>
      <c r="J97" s="111"/>
      <c r="K97" s="111"/>
      <c r="L97" s="112"/>
      <c r="M97" s="113"/>
    </row>
    <row r="98" spans="1:13" ht="25.5">
      <c r="A98" s="18" t="s">
        <v>283</v>
      </c>
      <c r="B98" s="18" t="s">
        <v>97</v>
      </c>
      <c r="C98" s="18" t="s">
        <v>322</v>
      </c>
      <c r="D98" s="18" t="s">
        <v>71</v>
      </c>
      <c r="E98" s="18" t="s">
        <v>398</v>
      </c>
      <c r="F98" s="18" t="s">
        <v>677</v>
      </c>
      <c r="G98" s="28" t="e">
        <f>#REF!+G18</f>
        <v>#REF!</v>
      </c>
      <c r="H98" s="19"/>
      <c r="I98" s="19"/>
      <c r="J98" s="19"/>
      <c r="K98" s="19"/>
      <c r="L98" s="19"/>
      <c r="M98" s="19"/>
    </row>
    <row r="99" spans="1:13" ht="25.5">
      <c r="A99" s="18" t="s">
        <v>281</v>
      </c>
      <c r="B99" s="18" t="s">
        <v>84</v>
      </c>
      <c r="C99" s="18" t="s">
        <v>16</v>
      </c>
      <c r="D99" s="18" t="s">
        <v>343</v>
      </c>
      <c r="E99" s="18" t="s">
        <v>430</v>
      </c>
      <c r="F99" s="18" t="s">
        <v>431</v>
      </c>
      <c r="G99" s="24" t="e">
        <f>#REF!+G85</f>
        <v>#REF!</v>
      </c>
      <c r="H99" s="11"/>
      <c r="I99" s="11" t="s">
        <v>13</v>
      </c>
      <c r="J99" s="11"/>
      <c r="K99" s="11"/>
      <c r="L99" s="12">
        <v>39000</v>
      </c>
      <c r="M99" s="11" t="s">
        <v>26</v>
      </c>
    </row>
    <row r="100" spans="1:13" ht="26.25" customHeight="1">
      <c r="A100" s="30" t="s">
        <v>500</v>
      </c>
      <c r="B100" s="30" t="s">
        <v>83</v>
      </c>
      <c r="C100" s="30" t="s">
        <v>501</v>
      </c>
      <c r="D100" s="30" t="s">
        <v>176</v>
      </c>
      <c r="E100" s="18" t="s">
        <v>509</v>
      </c>
      <c r="F100" s="18" t="s">
        <v>625</v>
      </c>
      <c r="G100" s="26"/>
      <c r="H100" s="9"/>
      <c r="I100" s="9"/>
      <c r="J100" s="9"/>
      <c r="K100" s="9"/>
      <c r="L100" s="9"/>
      <c r="M100" s="9"/>
    </row>
    <row r="101" spans="1:13" ht="26.25" customHeight="1">
      <c r="A101" s="18" t="s">
        <v>280</v>
      </c>
      <c r="B101" s="18" t="s">
        <v>98</v>
      </c>
      <c r="C101" s="18" t="s">
        <v>321</v>
      </c>
      <c r="D101" s="18" t="s">
        <v>71</v>
      </c>
      <c r="E101" s="18" t="s">
        <v>398</v>
      </c>
      <c r="F101" s="18" t="s">
        <v>661</v>
      </c>
      <c r="G101" s="26"/>
      <c r="H101" s="9"/>
      <c r="I101" s="9"/>
      <c r="J101" s="9"/>
      <c r="K101" s="9"/>
      <c r="L101" s="9"/>
      <c r="M101" s="9"/>
    </row>
    <row r="102" spans="1:13" ht="25.5">
      <c r="A102" s="18" t="s">
        <v>282</v>
      </c>
      <c r="B102" s="18" t="s">
        <v>99</v>
      </c>
      <c r="C102" s="18" t="s">
        <v>16</v>
      </c>
      <c r="D102" s="18" t="s">
        <v>177</v>
      </c>
      <c r="E102" s="18" t="s">
        <v>453</v>
      </c>
      <c r="F102" s="18" t="s">
        <v>595</v>
      </c>
      <c r="G102" s="25" t="e">
        <f>#REF!+#REF!</f>
        <v>#REF!</v>
      </c>
      <c r="H102" s="6"/>
      <c r="I102" s="6" t="s">
        <v>13</v>
      </c>
      <c r="J102" s="6"/>
      <c r="K102" s="6"/>
      <c r="L102" s="7">
        <v>39002</v>
      </c>
      <c r="M102" s="6" t="s">
        <v>55</v>
      </c>
    </row>
    <row r="103" spans="1:13" ht="25.5">
      <c r="A103" s="18" t="s">
        <v>279</v>
      </c>
      <c r="B103" s="18" t="s">
        <v>97</v>
      </c>
      <c r="C103" s="18" t="s">
        <v>20</v>
      </c>
      <c r="D103" s="18" t="s">
        <v>342</v>
      </c>
      <c r="E103" s="18" t="s">
        <v>401</v>
      </c>
      <c r="F103" s="18" t="s">
        <v>402</v>
      </c>
      <c r="G103" s="25" t="e">
        <f>#REF!+G76</f>
        <v>#REF!</v>
      </c>
      <c r="H103" s="6"/>
      <c r="I103" s="6" t="s">
        <v>13</v>
      </c>
      <c r="J103" s="6"/>
      <c r="K103" s="6"/>
      <c r="L103" s="7">
        <v>39003</v>
      </c>
      <c r="M103" s="6" t="s">
        <v>29</v>
      </c>
    </row>
    <row r="104" spans="1:13" ht="12.75">
      <c r="A104" s="134" t="s">
        <v>124</v>
      </c>
      <c r="B104" s="135"/>
      <c r="C104" s="135"/>
      <c r="D104" s="135"/>
      <c r="E104" s="135"/>
      <c r="F104" s="136"/>
      <c r="G104" s="110"/>
      <c r="H104" s="111"/>
      <c r="I104" s="111"/>
      <c r="J104" s="111"/>
      <c r="K104" s="111"/>
      <c r="L104" s="112"/>
      <c r="M104" s="113"/>
    </row>
    <row r="105" spans="1:13" ht="25.5">
      <c r="A105" s="18" t="s">
        <v>298</v>
      </c>
      <c r="B105" s="18" t="s">
        <v>97</v>
      </c>
      <c r="C105" s="18" t="s">
        <v>331</v>
      </c>
      <c r="D105" s="18" t="s">
        <v>332</v>
      </c>
      <c r="E105" s="18" t="s">
        <v>399</v>
      </c>
      <c r="F105" s="18" t="s">
        <v>662</v>
      </c>
      <c r="G105" s="26" t="e">
        <f>#REF!+#REF!</f>
        <v>#REF!</v>
      </c>
      <c r="H105" s="9"/>
      <c r="I105" s="9" t="s">
        <v>13</v>
      </c>
      <c r="J105" s="9"/>
      <c r="K105" s="9"/>
      <c r="L105" s="9"/>
      <c r="M105" s="9"/>
    </row>
    <row r="106" spans="1:13" ht="25.5">
      <c r="A106" s="18" t="s">
        <v>297</v>
      </c>
      <c r="B106" s="18" t="s">
        <v>106</v>
      </c>
      <c r="C106" s="18" t="s">
        <v>330</v>
      </c>
      <c r="D106" s="18" t="s">
        <v>72</v>
      </c>
      <c r="E106" s="18" t="s">
        <v>476</v>
      </c>
      <c r="F106" s="18" t="s">
        <v>477</v>
      </c>
      <c r="G106" s="24" t="e">
        <f>#REF!+G73</f>
        <v>#REF!</v>
      </c>
      <c r="H106" s="11"/>
      <c r="I106" s="11" t="s">
        <v>13</v>
      </c>
      <c r="J106" s="11"/>
      <c r="K106" s="11"/>
      <c r="L106" s="12">
        <v>38993</v>
      </c>
      <c r="M106" s="11" t="s">
        <v>79</v>
      </c>
    </row>
    <row r="107" spans="1:13" ht="12.75">
      <c r="A107" s="18" t="s">
        <v>296</v>
      </c>
      <c r="B107" s="18" t="s">
        <v>111</v>
      </c>
      <c r="C107" s="18" t="s">
        <v>16</v>
      </c>
      <c r="D107" s="18" t="s">
        <v>72</v>
      </c>
      <c r="E107" s="18" t="s">
        <v>596</v>
      </c>
      <c r="F107" s="18" t="s">
        <v>486</v>
      </c>
      <c r="G107" s="26" t="e">
        <f>#REF!+G106</f>
        <v>#REF!</v>
      </c>
      <c r="H107" s="9"/>
      <c r="I107" s="9" t="s">
        <v>13</v>
      </c>
      <c r="J107" s="9"/>
      <c r="K107" s="9"/>
      <c r="L107" s="9"/>
      <c r="M107" s="9"/>
    </row>
    <row r="108" spans="1:13" ht="25.5">
      <c r="A108" s="18" t="s">
        <v>295</v>
      </c>
      <c r="B108" s="18" t="s">
        <v>315</v>
      </c>
      <c r="C108" s="18" t="s">
        <v>16</v>
      </c>
      <c r="D108" s="18" t="s">
        <v>72</v>
      </c>
      <c r="E108" s="18" t="s">
        <v>440</v>
      </c>
      <c r="F108" s="18" t="s">
        <v>663</v>
      </c>
      <c r="G108" s="27" t="e">
        <f>#REF!+#REF!</f>
        <v>#REF!</v>
      </c>
      <c r="H108" s="13"/>
      <c r="I108" s="13" t="s">
        <v>64</v>
      </c>
      <c r="J108" s="13"/>
      <c r="K108" s="13"/>
      <c r="L108" s="13"/>
      <c r="M108" s="13"/>
    </row>
    <row r="109" spans="1:13" ht="25.5">
      <c r="A109" s="18" t="s">
        <v>294</v>
      </c>
      <c r="B109" s="18" t="s">
        <v>102</v>
      </c>
      <c r="C109" s="18" t="s">
        <v>329</v>
      </c>
      <c r="D109" s="18" t="s">
        <v>72</v>
      </c>
      <c r="E109" s="18" t="s">
        <v>399</v>
      </c>
      <c r="F109" s="18" t="s">
        <v>597</v>
      </c>
      <c r="G109" s="27"/>
      <c r="H109" s="13"/>
      <c r="I109" s="14"/>
      <c r="J109" s="13"/>
      <c r="K109" s="13"/>
      <c r="L109" s="13"/>
      <c r="M109" s="13"/>
    </row>
    <row r="110" spans="1:13" ht="25.5">
      <c r="A110" s="18" t="s">
        <v>293</v>
      </c>
      <c r="B110" s="18" t="s">
        <v>328</v>
      </c>
      <c r="C110" s="18" t="s">
        <v>35</v>
      </c>
      <c r="D110" s="18" t="s">
        <v>627</v>
      </c>
      <c r="E110" s="18" t="s">
        <v>395</v>
      </c>
      <c r="F110" s="18" t="s">
        <v>396</v>
      </c>
      <c r="G110" s="94"/>
      <c r="H110" s="97"/>
      <c r="I110" s="97"/>
      <c r="J110" s="97"/>
      <c r="K110" s="97"/>
      <c r="L110" s="97"/>
      <c r="M110" s="101"/>
    </row>
    <row r="111" spans="1:13" ht="12.75">
      <c r="A111" s="18" t="s">
        <v>292</v>
      </c>
      <c r="B111" s="18" t="s">
        <v>111</v>
      </c>
      <c r="C111" s="18" t="s">
        <v>74</v>
      </c>
      <c r="D111" s="18" t="s">
        <v>72</v>
      </c>
      <c r="E111" s="18" t="s">
        <v>628</v>
      </c>
      <c r="F111" s="18" t="s">
        <v>487</v>
      </c>
      <c r="G111" s="26" t="e">
        <f>#REF!+G13</f>
        <v>#REF!</v>
      </c>
      <c r="H111" s="9"/>
      <c r="I111" s="10">
        <v>38852</v>
      </c>
      <c r="J111" s="9"/>
      <c r="K111" s="9"/>
      <c r="L111" s="9"/>
      <c r="M111" s="9"/>
    </row>
    <row r="112" spans="1:13" ht="25.5">
      <c r="A112" s="18" t="s">
        <v>482</v>
      </c>
      <c r="B112" s="18" t="s">
        <v>109</v>
      </c>
      <c r="C112" s="18" t="s">
        <v>327</v>
      </c>
      <c r="D112" s="18" t="s">
        <v>72</v>
      </c>
      <c r="E112" s="18" t="s">
        <v>481</v>
      </c>
      <c r="F112" s="18" t="s">
        <v>664</v>
      </c>
      <c r="G112" s="25" t="e">
        <f>#REF!+G60</f>
        <v>#REF!</v>
      </c>
      <c r="H112" s="6"/>
      <c r="I112" s="7">
        <v>38888</v>
      </c>
      <c r="J112" s="6"/>
      <c r="K112" s="6"/>
      <c r="L112" s="7">
        <v>39009</v>
      </c>
      <c r="M112" s="6" t="s">
        <v>26</v>
      </c>
    </row>
    <row r="113" spans="1:13" ht="12.75">
      <c r="A113" s="18" t="s">
        <v>290</v>
      </c>
      <c r="B113" s="18" t="s">
        <v>108</v>
      </c>
      <c r="C113" s="18" t="s">
        <v>324</v>
      </c>
      <c r="D113" s="18" t="s">
        <v>76</v>
      </c>
      <c r="E113" s="18" t="s">
        <v>441</v>
      </c>
      <c r="F113" s="18" t="s">
        <v>665</v>
      </c>
      <c r="G113" s="25" t="e">
        <f>#REF!+#REF!</f>
        <v>#REF!</v>
      </c>
      <c r="H113" s="6"/>
      <c r="I113" s="6" t="s">
        <v>13</v>
      </c>
      <c r="J113" s="6"/>
      <c r="K113" s="6"/>
      <c r="L113" s="7">
        <v>38946</v>
      </c>
      <c r="M113" s="6" t="s">
        <v>24</v>
      </c>
    </row>
    <row r="114" spans="1:13" ht="25.5">
      <c r="A114" s="18" t="s">
        <v>291</v>
      </c>
      <c r="B114" s="18" t="s">
        <v>315</v>
      </c>
      <c r="C114" s="18" t="s">
        <v>325</v>
      </c>
      <c r="D114" s="18" t="s">
        <v>326</v>
      </c>
      <c r="E114" s="18" t="s">
        <v>441</v>
      </c>
      <c r="F114" s="18" t="s">
        <v>666</v>
      </c>
      <c r="G114" s="26" t="e">
        <f>#REF!+G59</f>
        <v>#REF!</v>
      </c>
      <c r="H114" s="9"/>
      <c r="I114" s="9" t="s">
        <v>13</v>
      </c>
      <c r="J114" s="9"/>
      <c r="K114" s="9"/>
      <c r="L114" s="9"/>
      <c r="M114" s="9"/>
    </row>
    <row r="115" spans="1:13" ht="25.5">
      <c r="A115" s="18" t="s">
        <v>289</v>
      </c>
      <c r="B115" s="18" t="s">
        <v>102</v>
      </c>
      <c r="C115" s="18" t="s">
        <v>22</v>
      </c>
      <c r="D115" s="18" t="s">
        <v>72</v>
      </c>
      <c r="E115" s="18" t="s">
        <v>631</v>
      </c>
      <c r="F115" s="18" t="s">
        <v>667</v>
      </c>
      <c r="G115" s="26" t="e">
        <f>#REF!+#REF!</f>
        <v>#REF!</v>
      </c>
      <c r="H115" s="9"/>
      <c r="I115" s="9" t="s">
        <v>13</v>
      </c>
      <c r="J115" s="9"/>
      <c r="K115" s="9"/>
      <c r="L115" s="9"/>
      <c r="M115" s="9"/>
    </row>
    <row r="116" spans="1:13" ht="12.75">
      <c r="A116" s="18" t="s">
        <v>288</v>
      </c>
      <c r="B116" s="18" t="s">
        <v>99</v>
      </c>
      <c r="C116" s="18" t="s">
        <v>70</v>
      </c>
      <c r="D116" s="18" t="s">
        <v>75</v>
      </c>
      <c r="E116" s="18" t="s">
        <v>399</v>
      </c>
      <c r="F116" s="18" t="s">
        <v>467</v>
      </c>
      <c r="G116" s="25" t="e">
        <f>#REF!+G45</f>
        <v>#REF!</v>
      </c>
      <c r="H116" s="6"/>
      <c r="I116" s="6" t="s">
        <v>13</v>
      </c>
      <c r="J116" s="6"/>
      <c r="K116" s="6"/>
      <c r="L116" s="7">
        <v>39014</v>
      </c>
      <c r="M116" s="6" t="s">
        <v>21</v>
      </c>
    </row>
    <row r="117" spans="1:13" ht="25.5">
      <c r="A117" s="18" t="s">
        <v>287</v>
      </c>
      <c r="B117" s="18" t="s">
        <v>107</v>
      </c>
      <c r="C117" s="18" t="s">
        <v>36</v>
      </c>
      <c r="D117" s="18" t="s">
        <v>72</v>
      </c>
      <c r="E117" s="18" t="s">
        <v>437</v>
      </c>
      <c r="F117" s="18" t="s">
        <v>678</v>
      </c>
      <c r="G117" s="26" t="e">
        <f>#REF!+G79</f>
        <v>#REF!</v>
      </c>
      <c r="H117" s="9"/>
      <c r="I117" s="9" t="s">
        <v>13</v>
      </c>
      <c r="J117" s="9"/>
      <c r="K117" s="9"/>
      <c r="L117" s="9"/>
      <c r="M117" s="9"/>
    </row>
    <row r="118" spans="1:13" ht="25.5">
      <c r="A118" s="18" t="s">
        <v>286</v>
      </c>
      <c r="B118" s="18" t="s">
        <v>99</v>
      </c>
      <c r="C118" s="18" t="s">
        <v>323</v>
      </c>
      <c r="D118" s="18" t="s">
        <v>72</v>
      </c>
      <c r="E118" s="18" t="s">
        <v>440</v>
      </c>
      <c r="F118" s="18" t="s">
        <v>598</v>
      </c>
      <c r="G118" s="27" t="e">
        <f>#REF!+#REF!</f>
        <v>#REF!</v>
      </c>
      <c r="H118" s="13"/>
      <c r="I118" s="13" t="s">
        <v>13</v>
      </c>
      <c r="J118" s="13"/>
      <c r="K118" s="13"/>
      <c r="L118" s="13"/>
      <c r="M118" s="13"/>
    </row>
    <row r="119" spans="1:13" ht="31.5" customHeight="1">
      <c r="A119" s="18" t="s">
        <v>285</v>
      </c>
      <c r="B119" s="18" t="s">
        <v>99</v>
      </c>
      <c r="C119" s="18" t="s">
        <v>28</v>
      </c>
      <c r="D119" s="18" t="s">
        <v>75</v>
      </c>
      <c r="E119" s="18" t="s">
        <v>395</v>
      </c>
      <c r="F119" s="18" t="s">
        <v>468</v>
      </c>
      <c r="G119" s="95" t="e">
        <f>#REF!+G5</f>
        <v>#REF!</v>
      </c>
      <c r="H119" s="98"/>
      <c r="I119" s="98" t="s">
        <v>13</v>
      </c>
      <c r="J119" s="98"/>
      <c r="K119" s="98"/>
      <c r="L119" s="100">
        <v>38973</v>
      </c>
      <c r="M119" s="102" t="s">
        <v>19</v>
      </c>
    </row>
    <row r="120" spans="1:13" ht="12.75">
      <c r="A120" s="18" t="s">
        <v>284</v>
      </c>
      <c r="B120" s="18" t="s">
        <v>315</v>
      </c>
      <c r="C120" s="18" t="s">
        <v>16</v>
      </c>
      <c r="D120" s="18" t="s">
        <v>72</v>
      </c>
      <c r="E120" s="18" t="s">
        <v>440</v>
      </c>
      <c r="F120" s="18" t="s">
        <v>668</v>
      </c>
      <c r="G120" s="26" t="e">
        <f>#REF!+#REF!</f>
        <v>#REF!</v>
      </c>
      <c r="H120" s="9"/>
      <c r="I120" s="9" t="s">
        <v>13</v>
      </c>
      <c r="J120" s="9"/>
      <c r="K120" s="9"/>
      <c r="L120" s="9"/>
      <c r="M120" s="9"/>
    </row>
    <row r="121" spans="1:6" ht="12.75">
      <c r="A121" s="134" t="s">
        <v>125</v>
      </c>
      <c r="B121" s="135"/>
      <c r="C121" s="135"/>
      <c r="D121" s="135"/>
      <c r="E121" s="135"/>
      <c r="F121" s="136"/>
    </row>
    <row r="122" spans="1:13" ht="25.5">
      <c r="A122" s="18" t="s">
        <v>313</v>
      </c>
      <c r="B122" s="18" t="s">
        <v>111</v>
      </c>
      <c r="C122" s="18" t="s">
        <v>341</v>
      </c>
      <c r="D122" s="18" t="s">
        <v>77</v>
      </c>
      <c r="E122" s="18" t="s">
        <v>452</v>
      </c>
      <c r="F122" s="18" t="s">
        <v>599</v>
      </c>
      <c r="G122" s="29" t="e">
        <f>#REF!+G16</f>
        <v>#REF!</v>
      </c>
      <c r="H122" s="20"/>
      <c r="I122" s="20"/>
      <c r="J122" s="20"/>
      <c r="K122" s="20"/>
      <c r="L122" s="20"/>
      <c r="M122" s="20"/>
    </row>
    <row r="123" spans="1:13" ht="25.5">
      <c r="A123" s="18" t="s">
        <v>312</v>
      </c>
      <c r="B123" s="18" t="s">
        <v>108</v>
      </c>
      <c r="C123" s="18" t="s">
        <v>324</v>
      </c>
      <c r="D123" s="18" t="s">
        <v>78</v>
      </c>
      <c r="E123" s="18" t="s">
        <v>472</v>
      </c>
      <c r="F123" s="18" t="s">
        <v>600</v>
      </c>
      <c r="G123" s="26" t="e">
        <f>#REF!+G107</f>
        <v>#REF!</v>
      </c>
      <c r="H123" s="9"/>
      <c r="I123" s="9" t="s">
        <v>13</v>
      </c>
      <c r="J123" s="9"/>
      <c r="K123" s="9"/>
      <c r="L123" s="9"/>
      <c r="M123" s="9"/>
    </row>
    <row r="124" spans="1:13" ht="25.5">
      <c r="A124" s="18" t="s">
        <v>311</v>
      </c>
      <c r="B124" s="18" t="s">
        <v>94</v>
      </c>
      <c r="C124" s="18" t="s">
        <v>340</v>
      </c>
      <c r="D124" s="18" t="s">
        <v>81</v>
      </c>
      <c r="E124" s="18" t="s">
        <v>404</v>
      </c>
      <c r="F124" s="18" t="s">
        <v>405</v>
      </c>
      <c r="G124" s="24" t="e">
        <f>#REF!+G100</f>
        <v>#REF!</v>
      </c>
      <c r="H124" s="11"/>
      <c r="I124" s="11" t="s">
        <v>13</v>
      </c>
      <c r="J124" s="11"/>
      <c r="K124" s="11"/>
      <c r="L124" s="12">
        <v>38987</v>
      </c>
      <c r="M124" s="11" t="s">
        <v>19</v>
      </c>
    </row>
    <row r="125" spans="1:13" ht="25.5">
      <c r="A125" s="18" t="s">
        <v>310</v>
      </c>
      <c r="B125" s="18" t="s">
        <v>111</v>
      </c>
      <c r="C125" s="18" t="s">
        <v>20</v>
      </c>
      <c r="D125" s="18" t="s">
        <v>81</v>
      </c>
      <c r="E125" s="18" t="s">
        <v>404</v>
      </c>
      <c r="F125" s="18" t="s">
        <v>601</v>
      </c>
      <c r="G125" s="26" t="e">
        <f>#REF!+G124</f>
        <v>#REF!</v>
      </c>
      <c r="H125" s="9"/>
      <c r="I125" s="9" t="s">
        <v>13</v>
      </c>
      <c r="J125" s="9"/>
      <c r="K125" s="9"/>
      <c r="L125" s="9"/>
      <c r="M125" s="9"/>
    </row>
    <row r="126" spans="1:13" ht="25.5">
      <c r="A126" s="116" t="s">
        <v>505</v>
      </c>
      <c r="B126" s="115" t="s">
        <v>506</v>
      </c>
      <c r="C126" s="115" t="s">
        <v>16</v>
      </c>
      <c r="D126" s="115" t="s">
        <v>77</v>
      </c>
      <c r="E126" s="8" t="s">
        <v>435</v>
      </c>
      <c r="F126" s="8" t="s">
        <v>603</v>
      </c>
      <c r="G126" s="93"/>
      <c r="H126" s="96"/>
      <c r="I126" s="96"/>
      <c r="J126" s="96"/>
      <c r="K126" s="96"/>
      <c r="L126" s="96"/>
      <c r="M126" s="96"/>
    </row>
    <row r="127" spans="1:13" ht="25.5">
      <c r="A127" s="115" t="s">
        <v>503</v>
      </c>
      <c r="B127" s="115" t="s">
        <v>89</v>
      </c>
      <c r="C127" s="115" t="s">
        <v>504</v>
      </c>
      <c r="D127" s="115" t="s">
        <v>80</v>
      </c>
      <c r="E127" s="8" t="s">
        <v>508</v>
      </c>
      <c r="F127" s="8" t="s">
        <v>602</v>
      </c>
      <c r="G127" s="26" t="e">
        <f>#REF!+#REF!</f>
        <v>#REF!</v>
      </c>
      <c r="H127" s="9"/>
      <c r="I127" s="9" t="s">
        <v>13</v>
      </c>
      <c r="J127" s="9"/>
      <c r="K127" s="9"/>
      <c r="L127" s="9"/>
      <c r="M127" s="9"/>
    </row>
    <row r="128" spans="1:13" ht="25.5">
      <c r="A128" s="115" t="s">
        <v>502</v>
      </c>
      <c r="B128" s="30" t="s">
        <v>102</v>
      </c>
      <c r="C128" s="115" t="s">
        <v>20</v>
      </c>
      <c r="D128" s="115" t="s">
        <v>77</v>
      </c>
      <c r="E128" s="8" t="s">
        <v>435</v>
      </c>
      <c r="F128" s="8" t="s">
        <v>507</v>
      </c>
      <c r="G128" s="27" t="e">
        <f>#REF!+G86</f>
        <v>#REF!</v>
      </c>
      <c r="H128" s="13"/>
      <c r="I128" s="13"/>
      <c r="J128" s="13"/>
      <c r="K128" s="13"/>
      <c r="L128" s="13"/>
      <c r="M128" s="13"/>
    </row>
    <row r="129" spans="1:13" ht="25.5">
      <c r="A129" s="18" t="s">
        <v>309</v>
      </c>
      <c r="B129" s="18" t="s">
        <v>94</v>
      </c>
      <c r="C129" s="18" t="s">
        <v>339</v>
      </c>
      <c r="D129" s="18" t="s">
        <v>173</v>
      </c>
      <c r="E129" s="18" t="s">
        <v>403</v>
      </c>
      <c r="F129" s="18" t="s">
        <v>669</v>
      </c>
      <c r="G129" s="27" t="e">
        <f>#REF!+G62</f>
        <v>#REF!</v>
      </c>
      <c r="H129" s="13"/>
      <c r="I129" s="14">
        <v>38943</v>
      </c>
      <c r="J129" s="13"/>
      <c r="K129" s="13"/>
      <c r="L129" s="13"/>
      <c r="M129" s="13"/>
    </row>
    <row r="130" spans="1:13" ht="25.5">
      <c r="A130" s="18" t="s">
        <v>308</v>
      </c>
      <c r="B130" s="18" t="s">
        <v>114</v>
      </c>
      <c r="C130" s="18" t="s">
        <v>338</v>
      </c>
      <c r="D130" s="18" t="s">
        <v>77</v>
      </c>
      <c r="E130" s="18" t="s">
        <v>435</v>
      </c>
      <c r="F130" s="18" t="s">
        <v>670</v>
      </c>
      <c r="G130" s="26" t="e">
        <f>#REF!+G61</f>
        <v>#REF!</v>
      </c>
      <c r="H130" s="9"/>
      <c r="I130" s="9" t="s">
        <v>13</v>
      </c>
      <c r="J130" s="9"/>
      <c r="K130" s="9"/>
      <c r="L130" s="9"/>
      <c r="M130" s="9"/>
    </row>
    <row r="131" spans="1:13" ht="25.5">
      <c r="A131" s="18" t="s">
        <v>307</v>
      </c>
      <c r="B131" s="18" t="s">
        <v>88</v>
      </c>
      <c r="C131" s="18" t="s">
        <v>22</v>
      </c>
      <c r="D131" s="18" t="s">
        <v>337</v>
      </c>
      <c r="E131" s="18" t="s">
        <v>408</v>
      </c>
      <c r="F131" s="18" t="s">
        <v>409</v>
      </c>
      <c r="G131" s="25" t="e">
        <f>#REF!+G35</f>
        <v>#REF!</v>
      </c>
      <c r="H131" s="6"/>
      <c r="I131" s="6" t="s">
        <v>13</v>
      </c>
      <c r="J131" s="6"/>
      <c r="K131" s="6"/>
      <c r="L131" s="7">
        <v>39009</v>
      </c>
      <c r="M131" s="6" t="s">
        <v>26</v>
      </c>
    </row>
    <row r="132" spans="1:13" ht="25.5">
      <c r="A132" s="18" t="s">
        <v>306</v>
      </c>
      <c r="B132" s="18" t="s">
        <v>102</v>
      </c>
      <c r="C132" s="18" t="s">
        <v>329</v>
      </c>
      <c r="D132" s="18" t="s">
        <v>336</v>
      </c>
      <c r="E132" s="18" t="s">
        <v>455</v>
      </c>
      <c r="F132" s="18" t="s">
        <v>456</v>
      </c>
      <c r="G132" s="29" t="e">
        <f>#REF!+#REF!</f>
        <v>#REF!</v>
      </c>
      <c r="H132" s="20"/>
      <c r="I132" s="20" t="s">
        <v>13</v>
      </c>
      <c r="J132" s="20"/>
      <c r="K132" s="20"/>
      <c r="L132" s="20"/>
      <c r="M132" s="20"/>
    </row>
    <row r="133" spans="1:13" ht="25.5">
      <c r="A133" s="18" t="s">
        <v>305</v>
      </c>
      <c r="B133" s="18" t="s">
        <v>107</v>
      </c>
      <c r="C133" s="18" t="s">
        <v>36</v>
      </c>
      <c r="D133" s="18" t="s">
        <v>77</v>
      </c>
      <c r="E133" s="18" t="s">
        <v>435</v>
      </c>
      <c r="F133" s="18" t="s">
        <v>436</v>
      </c>
      <c r="G133" s="94" t="e">
        <f>#REF!+#REF!</f>
        <v>#REF!</v>
      </c>
      <c r="H133" s="97"/>
      <c r="I133" s="97" t="s">
        <v>13</v>
      </c>
      <c r="J133" s="97"/>
      <c r="K133" s="97"/>
      <c r="L133" s="97"/>
      <c r="M133" s="101"/>
    </row>
    <row r="134" spans="1:13" ht="25.5">
      <c r="A134" s="18" t="s">
        <v>304</v>
      </c>
      <c r="B134" s="18" t="s">
        <v>99</v>
      </c>
      <c r="C134" s="18" t="s">
        <v>16</v>
      </c>
      <c r="D134" s="18" t="s">
        <v>335</v>
      </c>
      <c r="E134" s="18" t="s">
        <v>466</v>
      </c>
      <c r="F134" s="18" t="s">
        <v>679</v>
      </c>
      <c r="G134" s="26" t="e">
        <f>#REF!+G44</f>
        <v>#REF!</v>
      </c>
      <c r="H134" s="9"/>
      <c r="I134" s="10">
        <v>38867</v>
      </c>
      <c r="J134" s="9"/>
      <c r="K134" s="9"/>
      <c r="L134" s="9"/>
      <c r="M134" s="9"/>
    </row>
    <row r="135" spans="1:13" ht="25.5">
      <c r="A135" s="18" t="s">
        <v>303</v>
      </c>
      <c r="B135" s="18" t="s">
        <v>102</v>
      </c>
      <c r="C135" s="18" t="s">
        <v>20</v>
      </c>
      <c r="D135" s="18" t="s">
        <v>77</v>
      </c>
      <c r="E135" s="18" t="s">
        <v>435</v>
      </c>
      <c r="F135" s="18" t="s">
        <v>445</v>
      </c>
      <c r="G135" s="26" t="e">
        <f>#REF!+G78</f>
        <v>#REF!</v>
      </c>
      <c r="H135" s="9"/>
      <c r="I135" s="10">
        <v>38852</v>
      </c>
      <c r="J135" s="9"/>
      <c r="K135" s="9"/>
      <c r="L135" s="9"/>
      <c r="M135" s="9"/>
    </row>
    <row r="136" spans="1:13" ht="25.5">
      <c r="A136" s="18" t="s">
        <v>302</v>
      </c>
      <c r="B136" s="18" t="s">
        <v>88</v>
      </c>
      <c r="C136" s="18" t="s">
        <v>334</v>
      </c>
      <c r="D136" s="18" t="s">
        <v>81</v>
      </c>
      <c r="E136" s="18" t="s">
        <v>404</v>
      </c>
      <c r="F136" s="18" t="s">
        <v>410</v>
      </c>
      <c r="G136" s="25" t="e">
        <f>#REF!+G52</f>
        <v>#REF!</v>
      </c>
      <c r="H136" s="6"/>
      <c r="I136" s="6" t="s">
        <v>13</v>
      </c>
      <c r="J136" s="6"/>
      <c r="K136" s="6"/>
      <c r="L136" s="7">
        <v>38953</v>
      </c>
      <c r="M136" s="6" t="s">
        <v>21</v>
      </c>
    </row>
    <row r="137" spans="1:6" ht="25.5">
      <c r="A137" s="18" t="s">
        <v>301</v>
      </c>
      <c r="B137" s="18" t="s">
        <v>102</v>
      </c>
      <c r="C137" s="18" t="s">
        <v>20</v>
      </c>
      <c r="D137" s="18" t="s">
        <v>333</v>
      </c>
      <c r="E137" s="18" t="s">
        <v>447</v>
      </c>
      <c r="F137" s="18" t="s">
        <v>448</v>
      </c>
    </row>
    <row r="138" spans="1:6" ht="25.5">
      <c r="A138" s="18" t="s">
        <v>300</v>
      </c>
      <c r="B138" s="18" t="s">
        <v>92</v>
      </c>
      <c r="C138" s="18" t="s">
        <v>16</v>
      </c>
      <c r="D138" s="18" t="s">
        <v>82</v>
      </c>
      <c r="E138" s="18" t="s">
        <v>428</v>
      </c>
      <c r="F138" s="18" t="s">
        <v>429</v>
      </c>
    </row>
    <row r="139" spans="1:6" ht="27" customHeight="1">
      <c r="A139" s="18" t="s">
        <v>299</v>
      </c>
      <c r="B139" s="18" t="s">
        <v>102</v>
      </c>
      <c r="C139" s="18" t="s">
        <v>20</v>
      </c>
      <c r="D139" s="18" t="s">
        <v>77</v>
      </c>
      <c r="E139" s="18" t="s">
        <v>452</v>
      </c>
      <c r="F139" s="18" t="s">
        <v>671</v>
      </c>
    </row>
    <row r="140" spans="1:6" ht="12.75">
      <c r="A140" s="114"/>
      <c r="B140" s="114"/>
      <c r="C140" s="114"/>
      <c r="D140" s="114"/>
      <c r="E140" s="61"/>
      <c r="F140" s="61"/>
    </row>
    <row r="141" spans="1:6" ht="12.75">
      <c r="A141" s="61"/>
      <c r="B141" s="61"/>
      <c r="C141" s="61"/>
      <c r="D141" s="61"/>
      <c r="E141" s="61"/>
      <c r="F141" s="61"/>
    </row>
    <row r="142" spans="1:6" ht="12.75">
      <c r="A142" s="61"/>
      <c r="B142" s="61"/>
      <c r="C142" s="61"/>
      <c r="D142" s="61"/>
      <c r="E142" s="61"/>
      <c r="F142" s="61"/>
    </row>
    <row r="143" spans="1:6" ht="12.75">
      <c r="A143" s="61"/>
      <c r="B143" s="61"/>
      <c r="C143" s="61"/>
      <c r="D143" s="61"/>
      <c r="E143" s="61"/>
      <c r="F143" s="61"/>
    </row>
    <row r="144" spans="1:6" ht="12.75">
      <c r="A144" s="61"/>
      <c r="B144" s="61"/>
      <c r="C144" s="61"/>
      <c r="D144" s="61"/>
      <c r="E144" s="61"/>
      <c r="F144" s="61"/>
    </row>
    <row r="145" spans="1:6" ht="12.75">
      <c r="A145" s="61"/>
      <c r="B145" s="61"/>
      <c r="C145" s="61"/>
      <c r="D145" s="61"/>
      <c r="E145" s="61"/>
      <c r="F145" s="61"/>
    </row>
    <row r="146" spans="1:6" ht="12.75">
      <c r="A146" s="61"/>
      <c r="B146" s="61"/>
      <c r="C146" s="61"/>
      <c r="D146" s="61"/>
      <c r="E146" s="61"/>
      <c r="F146" s="61"/>
    </row>
    <row r="147" spans="1:6" ht="12.75">
      <c r="A147" s="61"/>
      <c r="B147" s="61"/>
      <c r="C147" s="61"/>
      <c r="D147" s="61"/>
      <c r="E147" s="61"/>
      <c r="F147" s="61"/>
    </row>
    <row r="148" spans="1:6" ht="12.75">
      <c r="A148" s="61"/>
      <c r="B148" s="61"/>
      <c r="C148" s="61"/>
      <c r="D148" s="61"/>
      <c r="E148" s="61"/>
      <c r="F148" s="61"/>
    </row>
    <row r="149" spans="1:6" ht="12.75">
      <c r="A149" s="61"/>
      <c r="B149" s="61"/>
      <c r="C149" s="61"/>
      <c r="D149" s="61"/>
      <c r="E149" s="61"/>
      <c r="F149" s="61"/>
    </row>
    <row r="150" spans="1:6" ht="12.75">
      <c r="A150" s="61"/>
      <c r="B150" s="61"/>
      <c r="C150" s="61"/>
      <c r="D150" s="61"/>
      <c r="E150" s="61"/>
      <c r="F150" s="61"/>
    </row>
    <row r="151" spans="1:6" ht="12.75">
      <c r="A151" s="61"/>
      <c r="B151" s="61"/>
      <c r="C151" s="61"/>
      <c r="D151" s="61"/>
      <c r="E151" s="61"/>
      <c r="F151" s="61"/>
    </row>
    <row r="152" spans="1:6" ht="12.75">
      <c r="A152" s="61"/>
      <c r="B152" s="61"/>
      <c r="C152" s="61"/>
      <c r="D152" s="61"/>
      <c r="E152" s="61"/>
      <c r="F152" s="61"/>
    </row>
    <row r="153" spans="1:6" ht="12.75">
      <c r="A153" s="61"/>
      <c r="B153" s="61"/>
      <c r="C153" s="61"/>
      <c r="D153" s="61"/>
      <c r="E153" s="61"/>
      <c r="F153" s="61"/>
    </row>
    <row r="154" spans="1:6" ht="12.75">
      <c r="A154" s="61"/>
      <c r="B154" s="61"/>
      <c r="C154" s="61"/>
      <c r="D154" s="61"/>
      <c r="E154" s="61"/>
      <c r="F154" s="61"/>
    </row>
    <row r="155" spans="1:6" ht="12.75">
      <c r="A155" s="61"/>
      <c r="B155" s="61"/>
      <c r="C155" s="61"/>
      <c r="D155" s="61"/>
      <c r="E155" s="61"/>
      <c r="F155" s="61"/>
    </row>
    <row r="156" spans="1:6" ht="12.75">
      <c r="A156" s="61"/>
      <c r="B156" s="61"/>
      <c r="C156" s="61"/>
      <c r="D156" s="61"/>
      <c r="E156" s="61"/>
      <c r="F156" s="61"/>
    </row>
    <row r="157" spans="1:6" ht="12.75">
      <c r="A157" s="61"/>
      <c r="B157" s="61"/>
      <c r="C157" s="61"/>
      <c r="D157" s="61"/>
      <c r="E157" s="61"/>
      <c r="F157" s="61"/>
    </row>
    <row r="158" spans="1:6" ht="12.75">
      <c r="A158" s="61"/>
      <c r="B158" s="61"/>
      <c r="C158" s="61"/>
      <c r="D158" s="61"/>
      <c r="E158" s="61"/>
      <c r="F158" s="61"/>
    </row>
    <row r="159" spans="1:6" ht="12.75">
      <c r="A159" s="61"/>
      <c r="B159" s="61"/>
      <c r="C159" s="61"/>
      <c r="D159" s="61"/>
      <c r="E159" s="61"/>
      <c r="F159" s="61"/>
    </row>
    <row r="160" spans="1:6" ht="12.75">
      <c r="A160" s="61"/>
      <c r="B160" s="61"/>
      <c r="C160" s="61"/>
      <c r="D160" s="61"/>
      <c r="E160" s="61"/>
      <c r="F160" s="61"/>
    </row>
    <row r="161" spans="1:6" ht="12.75">
      <c r="A161" s="61"/>
      <c r="B161" s="61"/>
      <c r="C161" s="61"/>
      <c r="D161" s="61"/>
      <c r="E161" s="61"/>
      <c r="F161" s="61"/>
    </row>
    <row r="162" spans="1:6" ht="12.75">
      <c r="A162" s="61"/>
      <c r="B162" s="61"/>
      <c r="C162" s="61"/>
      <c r="D162" s="61"/>
      <c r="E162" s="61"/>
      <c r="F162" s="61"/>
    </row>
    <row r="163" spans="1:6" ht="12.75">
      <c r="A163" s="61"/>
      <c r="B163" s="61"/>
      <c r="C163" s="61"/>
      <c r="D163" s="61"/>
      <c r="E163" s="61"/>
      <c r="F163" s="61"/>
    </row>
    <row r="164" spans="1:6" ht="12.75">
      <c r="A164" s="61"/>
      <c r="B164" s="61"/>
      <c r="C164" s="61"/>
      <c r="D164" s="61"/>
      <c r="E164" s="61"/>
      <c r="F164" s="61"/>
    </row>
    <row r="165" spans="1:6" ht="12.75">
      <c r="A165" s="61"/>
      <c r="B165" s="61"/>
      <c r="C165" s="61"/>
      <c r="D165" s="61"/>
      <c r="E165" s="61"/>
      <c r="F165" s="61"/>
    </row>
    <row r="166" spans="1:6" ht="12.75">
      <c r="A166" s="61"/>
      <c r="B166" s="61"/>
      <c r="C166" s="61"/>
      <c r="D166" s="61"/>
      <c r="E166" s="61"/>
      <c r="F166" s="61"/>
    </row>
    <row r="167" spans="1:6" ht="12.75">
      <c r="A167" s="61"/>
      <c r="B167" s="61"/>
      <c r="C167" s="61"/>
      <c r="D167" s="61"/>
      <c r="E167" s="61"/>
      <c r="F167" s="61"/>
    </row>
    <row r="168" spans="1:6" ht="12.75">
      <c r="A168" s="61"/>
      <c r="B168" s="61"/>
      <c r="C168" s="61"/>
      <c r="D168" s="61"/>
      <c r="E168" s="61"/>
      <c r="F168" s="61"/>
    </row>
    <row r="169" spans="1:6" ht="12.75">
      <c r="A169" s="61"/>
      <c r="B169" s="61"/>
      <c r="C169" s="61"/>
      <c r="D169" s="61"/>
      <c r="E169" s="61"/>
      <c r="F169" s="61"/>
    </row>
    <row r="170" spans="1:6" ht="12.75">
      <c r="A170" s="61"/>
      <c r="B170" s="61"/>
      <c r="C170" s="61"/>
      <c r="D170" s="61"/>
      <c r="E170" s="61"/>
      <c r="F170" s="61"/>
    </row>
    <row r="171" spans="1:6" ht="12.75">
      <c r="A171" s="61"/>
      <c r="B171" s="61"/>
      <c r="C171" s="61"/>
      <c r="D171" s="61"/>
      <c r="E171" s="61"/>
      <c r="F171" s="61"/>
    </row>
    <row r="172" spans="1:6" ht="12.75">
      <c r="A172" s="61"/>
      <c r="B172" s="61"/>
      <c r="C172" s="61"/>
      <c r="D172" s="61"/>
      <c r="E172" s="61"/>
      <c r="F172" s="61"/>
    </row>
    <row r="173" spans="1:6" ht="12.75">
      <c r="A173" s="61"/>
      <c r="B173" s="61"/>
      <c r="C173" s="61"/>
      <c r="D173" s="61"/>
      <c r="E173" s="61"/>
      <c r="F173" s="61"/>
    </row>
    <row r="174" spans="1:6" ht="12.75">
      <c r="A174" s="61"/>
      <c r="B174" s="61"/>
      <c r="C174" s="61"/>
      <c r="D174" s="61"/>
      <c r="E174" s="61"/>
      <c r="F174" s="61"/>
    </row>
    <row r="175" spans="1:6" ht="12.75">
      <c r="A175" s="61"/>
      <c r="B175" s="61"/>
      <c r="C175" s="61"/>
      <c r="D175" s="61"/>
      <c r="E175" s="61"/>
      <c r="F175" s="61"/>
    </row>
    <row r="176" spans="1:6" ht="12.75">
      <c r="A176" s="61"/>
      <c r="B176" s="61"/>
      <c r="C176" s="61"/>
      <c r="D176" s="61"/>
      <c r="E176" s="61"/>
      <c r="F176" s="61"/>
    </row>
    <row r="177" spans="1:6" ht="12.75">
      <c r="A177" s="61"/>
      <c r="B177" s="61"/>
      <c r="C177" s="61"/>
      <c r="D177" s="61"/>
      <c r="E177" s="61"/>
      <c r="F177" s="61"/>
    </row>
    <row r="178" spans="1:6" ht="12.75">
      <c r="A178" s="61"/>
      <c r="B178" s="61"/>
      <c r="C178" s="61"/>
      <c r="D178" s="61"/>
      <c r="E178" s="61"/>
      <c r="F178" s="61"/>
    </row>
    <row r="179" spans="1:6" ht="12.75">
      <c r="A179" s="61"/>
      <c r="B179" s="61"/>
      <c r="C179" s="61"/>
      <c r="D179" s="61"/>
      <c r="E179" s="61"/>
      <c r="F179" s="61"/>
    </row>
    <row r="180" spans="1:6" ht="12.75">
      <c r="A180" s="61"/>
      <c r="B180" s="61"/>
      <c r="C180" s="61"/>
      <c r="D180" s="61"/>
      <c r="E180" s="61"/>
      <c r="F180" s="61"/>
    </row>
    <row r="181" spans="1:6" ht="12.75">
      <c r="A181" s="61"/>
      <c r="B181" s="61"/>
      <c r="C181" s="61"/>
      <c r="D181" s="61"/>
      <c r="E181" s="61"/>
      <c r="F181" s="61"/>
    </row>
    <row r="182" spans="1:6" ht="12.75">
      <c r="A182" s="61"/>
      <c r="B182" s="61"/>
      <c r="C182" s="61"/>
      <c r="D182" s="61"/>
      <c r="E182" s="61"/>
      <c r="F182" s="61"/>
    </row>
    <row r="183" spans="1:6" ht="12.75">
      <c r="A183" s="61"/>
      <c r="B183" s="61"/>
      <c r="C183" s="61"/>
      <c r="D183" s="61"/>
      <c r="E183" s="61"/>
      <c r="F183" s="61"/>
    </row>
    <row r="184" spans="1:6" ht="12.75">
      <c r="A184" s="61"/>
      <c r="B184" s="61"/>
      <c r="C184" s="61"/>
      <c r="D184" s="61"/>
      <c r="E184" s="61"/>
      <c r="F184" s="61"/>
    </row>
    <row r="185" spans="1:6" ht="12.75">
      <c r="A185" s="61"/>
      <c r="B185" s="61"/>
      <c r="C185" s="61"/>
      <c r="D185" s="61"/>
      <c r="E185" s="61"/>
      <c r="F185" s="61"/>
    </row>
    <row r="186" spans="1:6" ht="12.75">
      <c r="A186" s="61"/>
      <c r="B186" s="61"/>
      <c r="C186" s="61"/>
      <c r="D186" s="61"/>
      <c r="E186" s="61"/>
      <c r="F186" s="61"/>
    </row>
    <row r="187" spans="1:6" ht="12.75">
      <c r="A187" s="61"/>
      <c r="B187" s="61"/>
      <c r="C187" s="61"/>
      <c r="D187" s="61"/>
      <c r="E187" s="61"/>
      <c r="F187" s="61"/>
    </row>
    <row r="188" spans="1:6" ht="12.75">
      <c r="A188" s="61"/>
      <c r="B188" s="61"/>
      <c r="C188" s="61"/>
      <c r="D188" s="61"/>
      <c r="E188" s="61"/>
      <c r="F188" s="61"/>
    </row>
    <row r="189" spans="1:6" ht="12.75">
      <c r="A189" s="61"/>
      <c r="B189" s="61"/>
      <c r="C189" s="61"/>
      <c r="D189" s="61"/>
      <c r="E189" s="61"/>
      <c r="F189" s="61"/>
    </row>
    <row r="190" spans="1:6" ht="12.75">
      <c r="A190" s="61"/>
      <c r="B190" s="61"/>
      <c r="C190" s="61"/>
      <c r="D190" s="61"/>
      <c r="E190" s="61"/>
      <c r="F190" s="61"/>
    </row>
    <row r="191" spans="1:6" ht="12.75">
      <c r="A191" s="61"/>
      <c r="B191" s="61"/>
      <c r="C191" s="61"/>
      <c r="D191" s="61"/>
      <c r="E191" s="61"/>
      <c r="F191" s="61"/>
    </row>
    <row r="192" spans="1:6" ht="12.75">
      <c r="A192" s="61"/>
      <c r="B192" s="61"/>
      <c r="C192" s="61"/>
      <c r="D192" s="61"/>
      <c r="E192" s="61"/>
      <c r="F192" s="61"/>
    </row>
    <row r="193" spans="1:6" ht="12.75">
      <c r="A193" s="61"/>
      <c r="B193" s="61"/>
      <c r="C193" s="61"/>
      <c r="D193" s="61"/>
      <c r="E193" s="61"/>
      <c r="F193" s="61"/>
    </row>
    <row r="194" spans="1:6" ht="12.75">
      <c r="A194" s="61"/>
      <c r="B194" s="61"/>
      <c r="C194" s="61"/>
      <c r="D194" s="61"/>
      <c r="E194" s="61"/>
      <c r="F194" s="61"/>
    </row>
    <row r="195" spans="1:6" ht="12.75">
      <c r="A195" s="61"/>
      <c r="B195" s="61"/>
      <c r="C195" s="61"/>
      <c r="D195" s="61"/>
      <c r="E195" s="61"/>
      <c r="F195" s="61"/>
    </row>
    <row r="196" spans="1:6" ht="12.75">
      <c r="A196" s="61"/>
      <c r="B196" s="61"/>
      <c r="C196" s="61"/>
      <c r="D196" s="61"/>
      <c r="E196" s="61"/>
      <c r="F196" s="61"/>
    </row>
    <row r="197" spans="1:6" ht="12.75">
      <c r="A197" s="61"/>
      <c r="B197" s="61"/>
      <c r="C197" s="61"/>
      <c r="D197" s="61"/>
      <c r="E197" s="61"/>
      <c r="F197" s="61"/>
    </row>
    <row r="198" spans="1:6" ht="12.75">
      <c r="A198" s="61"/>
      <c r="B198" s="61"/>
      <c r="C198" s="61"/>
      <c r="D198" s="61"/>
      <c r="E198" s="61"/>
      <c r="F198" s="61"/>
    </row>
    <row r="199" spans="1:6" ht="12.75">
      <c r="A199" s="61"/>
      <c r="B199" s="61"/>
      <c r="C199" s="61"/>
      <c r="D199" s="61"/>
      <c r="E199" s="61"/>
      <c r="F199" s="61"/>
    </row>
    <row r="200" spans="1:6" ht="12.75">
      <c r="A200" s="61"/>
      <c r="B200" s="61"/>
      <c r="C200" s="61"/>
      <c r="D200" s="61"/>
      <c r="E200" s="61"/>
      <c r="F200" s="61"/>
    </row>
    <row r="201" spans="1:6" ht="12.75">
      <c r="A201" s="61"/>
      <c r="B201" s="61"/>
      <c r="C201" s="61"/>
      <c r="D201" s="61"/>
      <c r="E201" s="61"/>
      <c r="F201" s="61"/>
    </row>
    <row r="202" spans="1:6" ht="12.75">
      <c r="A202" s="61"/>
      <c r="B202" s="61"/>
      <c r="C202" s="61"/>
      <c r="D202" s="61"/>
      <c r="E202" s="61"/>
      <c r="F202" s="61"/>
    </row>
    <row r="203" spans="1:6" ht="12.75">
      <c r="A203" s="61"/>
      <c r="B203" s="61"/>
      <c r="C203" s="61"/>
      <c r="D203" s="61"/>
      <c r="E203" s="61"/>
      <c r="F203" s="61"/>
    </row>
    <row r="204" spans="1:6" ht="12.75">
      <c r="A204" s="61"/>
      <c r="B204" s="61"/>
      <c r="C204" s="61"/>
      <c r="D204" s="61"/>
      <c r="E204" s="61"/>
      <c r="F204" s="61"/>
    </row>
    <row r="205" spans="1:6" ht="12.75">
      <c r="A205" s="61"/>
      <c r="B205" s="61"/>
      <c r="C205" s="61"/>
      <c r="D205" s="61"/>
      <c r="E205" s="61"/>
      <c r="F205" s="61"/>
    </row>
    <row r="206" spans="1:6" ht="12.75">
      <c r="A206" s="61"/>
      <c r="B206" s="61"/>
      <c r="C206" s="61"/>
      <c r="D206" s="61"/>
      <c r="E206" s="61"/>
      <c r="F206" s="61"/>
    </row>
    <row r="207" spans="1:6" ht="12.75">
      <c r="A207" s="61"/>
      <c r="B207" s="61"/>
      <c r="C207" s="61"/>
      <c r="D207" s="61"/>
      <c r="E207" s="61"/>
      <c r="F207" s="61"/>
    </row>
    <row r="208" spans="1:6" ht="12.75">
      <c r="A208" s="61"/>
      <c r="B208" s="61"/>
      <c r="C208" s="61"/>
      <c r="D208" s="61"/>
      <c r="E208" s="61"/>
      <c r="F208" s="61"/>
    </row>
    <row r="209" spans="1:6" ht="12.75">
      <c r="A209" s="61"/>
      <c r="B209" s="61"/>
      <c r="C209" s="61"/>
      <c r="D209" s="61"/>
      <c r="E209" s="61"/>
      <c r="F209" s="61"/>
    </row>
    <row r="210" spans="1:6" ht="12.75">
      <c r="A210" s="61"/>
      <c r="B210" s="61"/>
      <c r="C210" s="61"/>
      <c r="D210" s="61"/>
      <c r="E210" s="61"/>
      <c r="F210" s="61"/>
    </row>
    <row r="211" spans="1:6" ht="12.75">
      <c r="A211" s="61"/>
      <c r="B211" s="61"/>
      <c r="C211" s="61"/>
      <c r="D211" s="61"/>
      <c r="E211" s="61"/>
      <c r="F211" s="61"/>
    </row>
    <row r="212" spans="1:6" ht="12.75">
      <c r="A212" s="61"/>
      <c r="B212" s="61"/>
      <c r="C212" s="61"/>
      <c r="D212" s="61"/>
      <c r="E212" s="61"/>
      <c r="F212" s="61"/>
    </row>
    <row r="213" spans="1:6" ht="12.75">
      <c r="A213" s="61"/>
      <c r="B213" s="61"/>
      <c r="C213" s="61"/>
      <c r="D213" s="61"/>
      <c r="E213" s="61"/>
      <c r="F213" s="61"/>
    </row>
    <row r="214" spans="1:6" ht="12.75">
      <c r="A214" s="61"/>
      <c r="B214" s="61"/>
      <c r="C214" s="61"/>
      <c r="D214" s="61"/>
      <c r="E214" s="61"/>
      <c r="F214" s="61"/>
    </row>
    <row r="215" spans="1:6" ht="12.75">
      <c r="A215" s="61"/>
      <c r="B215" s="61"/>
      <c r="C215" s="61"/>
      <c r="D215" s="61"/>
      <c r="E215" s="61"/>
      <c r="F215" s="61"/>
    </row>
    <row r="216" spans="1:6" ht="12.75">
      <c r="A216" s="61"/>
      <c r="B216" s="61"/>
      <c r="C216" s="61"/>
      <c r="D216" s="61"/>
      <c r="E216" s="61"/>
      <c r="F216" s="61"/>
    </row>
    <row r="217" spans="1:6" ht="12.75">
      <c r="A217" s="61"/>
      <c r="B217" s="61"/>
      <c r="C217" s="61"/>
      <c r="D217" s="61"/>
      <c r="E217" s="61"/>
      <c r="F217" s="61"/>
    </row>
    <row r="218" spans="1:6" ht="12.75">
      <c r="A218" s="61"/>
      <c r="B218" s="61"/>
      <c r="C218" s="61"/>
      <c r="D218" s="61"/>
      <c r="E218" s="61"/>
      <c r="F218" s="61"/>
    </row>
    <row r="219" spans="1:6" ht="12.75">
      <c r="A219" s="61"/>
      <c r="B219" s="61"/>
      <c r="C219" s="61"/>
      <c r="D219" s="61"/>
      <c r="E219" s="61"/>
      <c r="F219" s="61"/>
    </row>
    <row r="220" spans="1:6" ht="12.75">
      <c r="A220" s="61"/>
      <c r="B220" s="61"/>
      <c r="C220" s="61"/>
      <c r="D220" s="61"/>
      <c r="E220" s="61"/>
      <c r="F220" s="61"/>
    </row>
    <row r="221" spans="1:6" ht="12.75">
      <c r="A221" s="61"/>
      <c r="B221" s="61"/>
      <c r="C221" s="61"/>
      <c r="D221" s="61"/>
      <c r="E221" s="61"/>
      <c r="F221" s="61"/>
    </row>
    <row r="222" spans="1:6" ht="12.75">
      <c r="A222" s="61"/>
      <c r="B222" s="61"/>
      <c r="C222" s="61"/>
      <c r="D222" s="61"/>
      <c r="E222" s="61"/>
      <c r="F222" s="61"/>
    </row>
    <row r="223" spans="1:6" ht="12.75">
      <c r="A223" s="61"/>
      <c r="B223" s="61"/>
      <c r="C223" s="61"/>
      <c r="D223" s="61"/>
      <c r="E223" s="61"/>
      <c r="F223" s="61"/>
    </row>
    <row r="224" spans="1:6" ht="12.75">
      <c r="A224" s="61"/>
      <c r="B224" s="61"/>
      <c r="C224" s="61"/>
      <c r="D224" s="61"/>
      <c r="E224" s="61"/>
      <c r="F224" s="61"/>
    </row>
    <row r="225" spans="1:6" ht="12.75">
      <c r="A225" s="61"/>
      <c r="B225" s="61"/>
      <c r="C225" s="61"/>
      <c r="D225" s="61"/>
      <c r="E225" s="61"/>
      <c r="F225" s="61"/>
    </row>
    <row r="226" spans="1:6" ht="12.75">
      <c r="A226" s="61"/>
      <c r="B226" s="61"/>
      <c r="C226" s="61"/>
      <c r="D226" s="61"/>
      <c r="E226" s="61"/>
      <c r="F226" s="61"/>
    </row>
    <row r="227" spans="1:6" ht="12.75">
      <c r="A227" s="61"/>
      <c r="B227" s="61"/>
      <c r="C227" s="61"/>
      <c r="D227" s="61"/>
      <c r="E227" s="61"/>
      <c r="F227" s="61"/>
    </row>
    <row r="228" spans="1:6" ht="12.75">
      <c r="A228" s="61"/>
      <c r="B228" s="61"/>
      <c r="C228" s="61"/>
      <c r="D228" s="61"/>
      <c r="E228" s="61"/>
      <c r="F228" s="61"/>
    </row>
    <row r="229" spans="1:6" ht="12.75">
      <c r="A229" s="61"/>
      <c r="B229" s="61"/>
      <c r="C229" s="61"/>
      <c r="D229" s="61"/>
      <c r="E229" s="61"/>
      <c r="F229" s="61"/>
    </row>
    <row r="230" spans="1:6" ht="12.75">
      <c r="A230" s="61"/>
      <c r="B230" s="61"/>
      <c r="C230" s="61"/>
      <c r="D230" s="61"/>
      <c r="E230" s="61"/>
      <c r="F230" s="61"/>
    </row>
    <row r="231" spans="1:6" ht="12.75">
      <c r="A231" s="61"/>
      <c r="B231" s="61"/>
      <c r="C231" s="61"/>
      <c r="D231" s="61"/>
      <c r="E231" s="61"/>
      <c r="F231" s="61"/>
    </row>
    <row r="232" spans="1:6" ht="12.75">
      <c r="A232" s="61"/>
      <c r="B232" s="61"/>
      <c r="C232" s="61"/>
      <c r="D232" s="61"/>
      <c r="E232" s="61"/>
      <c r="F232" s="61"/>
    </row>
    <row r="233" spans="1:6" ht="12.75">
      <c r="A233" s="61"/>
      <c r="B233" s="61"/>
      <c r="C233" s="61"/>
      <c r="D233" s="61"/>
      <c r="E233" s="61"/>
      <c r="F233" s="61"/>
    </row>
    <row r="234" spans="1:6" ht="12.75">
      <c r="A234" s="61"/>
      <c r="B234" s="61"/>
      <c r="C234" s="61"/>
      <c r="D234" s="61"/>
      <c r="E234" s="61"/>
      <c r="F234" s="61"/>
    </row>
    <row r="235" spans="1:6" ht="12.75">
      <c r="A235" s="61"/>
      <c r="B235" s="61"/>
      <c r="C235" s="61"/>
      <c r="D235" s="61"/>
      <c r="E235" s="61"/>
      <c r="F235" s="61"/>
    </row>
    <row r="236" spans="1:6" ht="12.75">
      <c r="A236" s="61"/>
      <c r="B236" s="61"/>
      <c r="C236" s="61"/>
      <c r="D236" s="61"/>
      <c r="E236" s="61"/>
      <c r="F236" s="61"/>
    </row>
    <row r="237" spans="1:6" ht="12.75">
      <c r="A237" s="61"/>
      <c r="B237" s="61"/>
      <c r="C237" s="61"/>
      <c r="D237" s="61"/>
      <c r="E237" s="61"/>
      <c r="F237" s="61"/>
    </row>
    <row r="238" spans="1:6" ht="12.75">
      <c r="A238" s="61"/>
      <c r="B238" s="61"/>
      <c r="C238" s="61"/>
      <c r="D238" s="61"/>
      <c r="E238" s="61"/>
      <c r="F238" s="61"/>
    </row>
    <row r="239" spans="1:6" ht="12.75">
      <c r="A239" s="61"/>
      <c r="B239" s="61"/>
      <c r="C239" s="61"/>
      <c r="D239" s="61"/>
      <c r="E239" s="61"/>
      <c r="F239" s="61"/>
    </row>
    <row r="240" spans="1:6" ht="12.75">
      <c r="A240" s="61"/>
      <c r="B240" s="61"/>
      <c r="C240" s="61"/>
      <c r="D240" s="61"/>
      <c r="E240" s="61"/>
      <c r="F240" s="61"/>
    </row>
    <row r="241" spans="1:6" ht="12.75">
      <c r="A241" s="61"/>
      <c r="B241" s="61"/>
      <c r="C241" s="61"/>
      <c r="D241" s="61"/>
      <c r="E241" s="61"/>
      <c r="F241" s="61"/>
    </row>
    <row r="242" spans="1:6" ht="12.75">
      <c r="A242" s="61"/>
      <c r="B242" s="61"/>
      <c r="C242" s="61"/>
      <c r="D242" s="61"/>
      <c r="E242" s="61"/>
      <c r="F242" s="61"/>
    </row>
    <row r="243" spans="1:6" ht="12.75">
      <c r="A243" s="61"/>
      <c r="B243" s="61"/>
      <c r="C243" s="61"/>
      <c r="D243" s="61"/>
      <c r="E243" s="61"/>
      <c r="F243" s="61"/>
    </row>
    <row r="244" spans="1:6" ht="12.75">
      <c r="A244" s="61"/>
      <c r="B244" s="61"/>
      <c r="C244" s="61"/>
      <c r="D244" s="61"/>
      <c r="E244" s="61"/>
      <c r="F244" s="61"/>
    </row>
    <row r="245" spans="1:6" ht="12.75">
      <c r="A245" s="61"/>
      <c r="B245" s="61"/>
      <c r="C245" s="61"/>
      <c r="D245" s="61"/>
      <c r="E245" s="61"/>
      <c r="F245" s="61"/>
    </row>
    <row r="246" spans="1:6" ht="12.75">
      <c r="A246" s="61"/>
      <c r="B246" s="61"/>
      <c r="C246" s="61"/>
      <c r="D246" s="61"/>
      <c r="E246" s="61"/>
      <c r="F246" s="61"/>
    </row>
    <row r="247" spans="1:6" ht="12.75">
      <c r="A247" s="61"/>
      <c r="B247" s="61"/>
      <c r="C247" s="61"/>
      <c r="D247" s="61"/>
      <c r="E247" s="61"/>
      <c r="F247" s="61"/>
    </row>
    <row r="248" spans="1:6" ht="12.75">
      <c r="A248" s="61"/>
      <c r="B248" s="61"/>
      <c r="C248" s="61"/>
      <c r="D248" s="61"/>
      <c r="E248" s="61"/>
      <c r="F248" s="61"/>
    </row>
    <row r="249" spans="1:6" ht="12.75">
      <c r="A249" s="61"/>
      <c r="B249" s="61"/>
      <c r="C249" s="61"/>
      <c r="D249" s="61"/>
      <c r="E249" s="61"/>
      <c r="F249" s="61"/>
    </row>
    <row r="250" spans="1:6" ht="12.75">
      <c r="A250" s="61"/>
      <c r="B250" s="61"/>
      <c r="C250" s="61"/>
      <c r="D250" s="61"/>
      <c r="E250" s="61"/>
      <c r="F250" s="61"/>
    </row>
    <row r="251" spans="1:6" ht="12.75">
      <c r="A251" s="61"/>
      <c r="B251" s="61"/>
      <c r="C251" s="61"/>
      <c r="D251" s="61"/>
      <c r="E251" s="61"/>
      <c r="F251" s="61"/>
    </row>
  </sheetData>
  <mergeCells count="7">
    <mergeCell ref="A2:F2"/>
    <mergeCell ref="A104:F104"/>
    <mergeCell ref="A121:F121"/>
    <mergeCell ref="A17:F17"/>
    <mergeCell ref="A51:F51"/>
    <mergeCell ref="A74:F74"/>
    <mergeCell ref="A97:F97"/>
  </mergeCells>
  <printOptions/>
  <pageMargins left="0.75" right="0.75" top="1" bottom="1" header="0.5" footer="0.5"/>
  <pageSetup horizontalDpi="600" verticalDpi="600" orientation="landscape" scale="72" r:id="rId1"/>
  <headerFooter alignWithMargins="0">
    <oddHeader>&amp;C&amp;"Arial,Bold"&amp;14FY 2007 Fulbright-Hays Doctoral Dissertation Research Abroad Program</oddHeader>
    <oddFooter>&amp;CInternational Education Programs Service
US Department of Education
Washington, DC 20006-8521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B1">
      <selection activeCell="D29" sqref="D29"/>
    </sheetView>
  </sheetViews>
  <sheetFormatPr defaultColWidth="9.140625" defaultRowHeight="12.75"/>
  <cols>
    <col min="2" max="2" width="36.7109375" style="0" customWidth="1"/>
    <col min="3" max="3" width="12.00390625" style="0" customWidth="1"/>
    <col min="4" max="4" width="11.421875" style="0" customWidth="1"/>
    <col min="5" max="5" width="13.421875" style="0" customWidth="1"/>
  </cols>
  <sheetData>
    <row r="1" ht="100.5" customHeight="1"/>
    <row r="2" spans="2:6" s="21" customFormat="1" ht="38.25" customHeight="1">
      <c r="B2" s="37" t="s">
        <v>116</v>
      </c>
      <c r="C2" s="37" t="s">
        <v>117</v>
      </c>
      <c r="D2" s="37" t="s">
        <v>118</v>
      </c>
      <c r="E2" s="37" t="s">
        <v>119</v>
      </c>
      <c r="F2" s="33"/>
    </row>
    <row r="3" spans="2:5" ht="12.75">
      <c r="B3" s="38" t="s">
        <v>120</v>
      </c>
      <c r="C3" s="21">
        <v>94</v>
      </c>
      <c r="D3" s="21">
        <v>14</v>
      </c>
      <c r="E3" s="34">
        <v>28774</v>
      </c>
    </row>
    <row r="4" spans="2:5" ht="12.75">
      <c r="B4" s="38" t="s">
        <v>127</v>
      </c>
      <c r="C4" s="21">
        <v>204</v>
      </c>
      <c r="D4" s="21">
        <v>33</v>
      </c>
      <c r="E4" s="34">
        <v>32457</v>
      </c>
    </row>
    <row r="5" spans="2:5" ht="12.75">
      <c r="B5" s="38" t="s">
        <v>121</v>
      </c>
      <c r="C5" s="21">
        <v>79</v>
      </c>
      <c r="D5" s="21">
        <v>22</v>
      </c>
      <c r="E5" s="34">
        <v>33966</v>
      </c>
    </row>
    <row r="6" spans="2:5" ht="12.75">
      <c r="B6" s="38" t="s">
        <v>122</v>
      </c>
      <c r="C6" s="21">
        <v>85</v>
      </c>
      <c r="D6" s="21">
        <v>22</v>
      </c>
      <c r="E6" s="34">
        <v>31322</v>
      </c>
    </row>
    <row r="7" spans="2:5" ht="12.75">
      <c r="B7" s="38" t="s">
        <v>123</v>
      </c>
      <c r="C7" s="21">
        <v>49</v>
      </c>
      <c r="D7" s="21">
        <v>6</v>
      </c>
      <c r="E7" s="34">
        <v>33337</v>
      </c>
    </row>
    <row r="8" spans="2:5" ht="12.75">
      <c r="B8" s="38" t="s">
        <v>124</v>
      </c>
      <c r="C8" s="21">
        <v>48</v>
      </c>
      <c r="D8" s="21">
        <v>16</v>
      </c>
      <c r="E8" s="34">
        <v>33311</v>
      </c>
    </row>
    <row r="9" spans="2:5" ht="12.75">
      <c r="B9" s="38" t="s">
        <v>125</v>
      </c>
      <c r="C9" s="21">
        <v>38</v>
      </c>
      <c r="D9" s="21">
        <v>18</v>
      </c>
      <c r="E9" s="34">
        <v>31346</v>
      </c>
    </row>
    <row r="10" spans="2:5" ht="12.75">
      <c r="B10" s="39" t="s">
        <v>126</v>
      </c>
      <c r="C10" s="40">
        <f>SUM(C3:C9)</f>
        <v>597</v>
      </c>
      <c r="D10" s="40">
        <f>SUM(D3:D9)</f>
        <v>131</v>
      </c>
      <c r="E10" s="41"/>
    </row>
    <row r="12" spans="2:5" ht="12.75">
      <c r="B12" s="47" t="s">
        <v>128</v>
      </c>
      <c r="C12" s="42"/>
      <c r="D12" s="43"/>
      <c r="E12" s="42" t="s">
        <v>129</v>
      </c>
    </row>
    <row r="13" spans="2:5" ht="12.75">
      <c r="B13" s="38" t="s">
        <v>130</v>
      </c>
      <c r="C13" s="88"/>
      <c r="E13" s="88">
        <v>20669304</v>
      </c>
    </row>
    <row r="14" spans="2:5" ht="12.75">
      <c r="B14" s="46" t="s">
        <v>131</v>
      </c>
      <c r="C14" s="45"/>
      <c r="D14" s="44"/>
      <c r="E14" s="45">
        <v>4272125</v>
      </c>
    </row>
    <row r="16" spans="2:5" ht="12.75">
      <c r="B16" s="48" t="s">
        <v>132</v>
      </c>
      <c r="C16" s="43"/>
      <c r="D16" s="43"/>
      <c r="E16" s="43"/>
    </row>
    <row r="17" spans="2:3" ht="12.75">
      <c r="B17" s="38" t="s">
        <v>133</v>
      </c>
      <c r="C17" s="21">
        <v>24</v>
      </c>
    </row>
    <row r="18" spans="2:3" ht="12.75">
      <c r="B18" s="38" t="s">
        <v>134</v>
      </c>
      <c r="C18" s="21">
        <v>57</v>
      </c>
    </row>
    <row r="19" spans="2:5" ht="12.75">
      <c r="B19" s="38" t="s">
        <v>135</v>
      </c>
      <c r="C19" s="34"/>
      <c r="E19" s="130">
        <v>1956535</v>
      </c>
    </row>
    <row r="20" spans="2:5" ht="12.75">
      <c r="B20" s="38"/>
      <c r="C20" s="21"/>
      <c r="E20" s="129"/>
    </row>
    <row r="21" spans="2:5" ht="12.75">
      <c r="B21" s="38" t="s">
        <v>136</v>
      </c>
      <c r="C21" s="21">
        <v>17</v>
      </c>
      <c r="E21" s="129"/>
    </row>
    <row r="22" spans="2:5" ht="12.75">
      <c r="B22" s="38" t="s">
        <v>134</v>
      </c>
      <c r="C22" s="21">
        <v>74</v>
      </c>
      <c r="E22" s="130">
        <v>2315590</v>
      </c>
    </row>
    <row r="23" spans="2:5" ht="12.75">
      <c r="B23" s="46" t="s">
        <v>135</v>
      </c>
      <c r="C23" s="85"/>
      <c r="D23" s="44"/>
      <c r="E23" s="131"/>
    </row>
    <row r="25" spans="2:5" ht="12.75">
      <c r="B25" s="50" t="s">
        <v>137</v>
      </c>
      <c r="C25" s="42" t="s">
        <v>138</v>
      </c>
      <c r="D25" s="42" t="s">
        <v>139</v>
      </c>
      <c r="E25" s="43"/>
    </row>
    <row r="26" spans="2:4" ht="12.75">
      <c r="B26" s="49" t="s">
        <v>140</v>
      </c>
      <c r="C26" s="21">
        <v>68</v>
      </c>
      <c r="D26" s="86">
        <v>0.52</v>
      </c>
    </row>
    <row r="27" spans="2:5" ht="12.75">
      <c r="B27" s="46" t="s">
        <v>141</v>
      </c>
      <c r="C27" s="58">
        <v>63</v>
      </c>
      <c r="D27" s="87">
        <v>0.48</v>
      </c>
      <c r="E27" s="4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&amp;C&amp;"Arial,Bold"&amp;14FULBRIGHT-HAYS DOCTORAL DISSERTATION 
RESEARCH ABROAD PROGRAM SUMMARY&amp;"Arial,Regular"&amp;10
&amp;"Arial,Bold"Fiscal Year 2007&amp;"Arial,Regular"
CFDA 84.022</oddHeader>
    <oddFooter>&amp;C&amp;9International Education Programs Service
US Department of Education
Washington, DC 20006-8521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42"/>
  <sheetViews>
    <sheetView workbookViewId="0" topLeftCell="A1">
      <selection activeCell="C3" sqref="C3"/>
    </sheetView>
  </sheetViews>
  <sheetFormatPr defaultColWidth="9.140625" defaultRowHeight="12.75"/>
  <cols>
    <col min="1" max="1" width="13.8515625" style="0" customWidth="1"/>
    <col min="2" max="2" width="23.57421875" style="0" customWidth="1"/>
    <col min="3" max="3" width="14.8515625" style="21" customWidth="1"/>
    <col min="4" max="4" width="11.57421875" style="21" customWidth="1"/>
    <col min="5" max="5" width="11.7109375" style="22" customWidth="1"/>
  </cols>
  <sheetData>
    <row r="1" spans="2:4" ht="17.25" customHeight="1">
      <c r="B1" s="35" t="s">
        <v>186</v>
      </c>
      <c r="C1" s="36"/>
      <c r="D1" s="36"/>
    </row>
    <row r="2" ht="17.25" customHeight="1"/>
    <row r="3" spans="2:5" ht="27.75" customHeight="1">
      <c r="B3" s="51" t="s">
        <v>142</v>
      </c>
      <c r="C3" s="51" t="s">
        <v>143</v>
      </c>
      <c r="D3" s="51" t="s">
        <v>144</v>
      </c>
      <c r="E3" s="52" t="s">
        <v>129</v>
      </c>
    </row>
    <row r="4" spans="2:5" ht="12.75">
      <c r="B4" s="9" t="s">
        <v>155</v>
      </c>
      <c r="C4" s="17">
        <v>2</v>
      </c>
      <c r="D4" s="17">
        <v>5</v>
      </c>
      <c r="E4" s="53">
        <v>160198</v>
      </c>
    </row>
    <row r="5" spans="2:5" ht="12.75">
      <c r="B5" s="9" t="s">
        <v>153</v>
      </c>
      <c r="C5" s="17">
        <v>8</v>
      </c>
      <c r="D5" s="17">
        <v>29</v>
      </c>
      <c r="E5" s="53">
        <v>995219</v>
      </c>
    </row>
    <row r="6" spans="2:5" ht="12.75">
      <c r="B6" s="9" t="s">
        <v>163</v>
      </c>
      <c r="C6" s="17">
        <v>1</v>
      </c>
      <c r="D6" s="17">
        <v>8</v>
      </c>
      <c r="E6" s="53">
        <v>233555</v>
      </c>
    </row>
    <row r="7" spans="2:5" ht="12.75">
      <c r="B7" s="9" t="s">
        <v>148</v>
      </c>
      <c r="C7" s="17">
        <v>2</v>
      </c>
      <c r="D7" s="17">
        <v>4</v>
      </c>
      <c r="E7" s="53">
        <v>130665</v>
      </c>
    </row>
    <row r="8" spans="2:5" ht="12.75">
      <c r="B8" s="9" t="s">
        <v>147</v>
      </c>
      <c r="C8" s="17">
        <v>1</v>
      </c>
      <c r="D8" s="17">
        <v>2</v>
      </c>
      <c r="E8" s="53">
        <v>59542</v>
      </c>
    </row>
    <row r="9" spans="2:5" ht="12.75">
      <c r="B9" s="9" t="s">
        <v>56</v>
      </c>
      <c r="C9" s="17">
        <v>2</v>
      </c>
      <c r="D9" s="17">
        <v>3</v>
      </c>
      <c r="E9" s="53">
        <v>74097</v>
      </c>
    </row>
    <row r="10" spans="2:5" ht="12.75">
      <c r="B10" s="9" t="s">
        <v>156</v>
      </c>
      <c r="C10" s="17">
        <v>3</v>
      </c>
      <c r="D10" s="17">
        <v>15</v>
      </c>
      <c r="E10" s="53">
        <v>479972</v>
      </c>
    </row>
    <row r="11" spans="2:5" ht="12.75">
      <c r="B11" s="9" t="s">
        <v>149</v>
      </c>
      <c r="C11" s="17">
        <v>2</v>
      </c>
      <c r="D11" s="17">
        <v>12</v>
      </c>
      <c r="E11" s="53">
        <v>353756</v>
      </c>
    </row>
    <row r="12" spans="2:5" ht="12.75">
      <c r="B12" s="9" t="s">
        <v>154</v>
      </c>
      <c r="C12" s="17">
        <v>1</v>
      </c>
      <c r="D12" s="17">
        <v>1</v>
      </c>
      <c r="E12" s="53">
        <v>31384</v>
      </c>
    </row>
    <row r="13" spans="2:5" ht="12.75">
      <c r="B13" s="9" t="s">
        <v>150</v>
      </c>
      <c r="C13" s="17">
        <v>1</v>
      </c>
      <c r="D13" s="17">
        <v>2</v>
      </c>
      <c r="E13" s="53">
        <v>72120</v>
      </c>
    </row>
    <row r="14" spans="2:5" ht="12.75">
      <c r="B14" s="9" t="s">
        <v>145</v>
      </c>
      <c r="C14" s="17">
        <v>1</v>
      </c>
      <c r="D14" s="17">
        <v>4</v>
      </c>
      <c r="E14" s="53">
        <v>117652</v>
      </c>
    </row>
    <row r="15" spans="2:5" ht="12.75">
      <c r="B15" s="9" t="s">
        <v>151</v>
      </c>
      <c r="C15" s="17">
        <v>2</v>
      </c>
      <c r="D15" s="17">
        <v>7</v>
      </c>
      <c r="E15" s="53">
        <v>201661</v>
      </c>
    </row>
    <row r="16" spans="2:5" ht="12.75">
      <c r="B16" s="9" t="s">
        <v>152</v>
      </c>
      <c r="C16" s="17">
        <v>2</v>
      </c>
      <c r="D16" s="17">
        <v>4</v>
      </c>
      <c r="E16" s="53">
        <v>151650</v>
      </c>
    </row>
    <row r="17" spans="2:5" ht="12.75">
      <c r="B17" s="9" t="s">
        <v>157</v>
      </c>
      <c r="C17" s="17">
        <v>1</v>
      </c>
      <c r="D17" s="17">
        <v>1</v>
      </c>
      <c r="E17" s="53">
        <v>30505</v>
      </c>
    </row>
    <row r="18" spans="2:5" ht="12.75">
      <c r="B18" s="9" t="s">
        <v>146</v>
      </c>
      <c r="C18" s="17">
        <v>4</v>
      </c>
      <c r="D18" s="17">
        <v>15</v>
      </c>
      <c r="E18" s="53">
        <v>577651</v>
      </c>
    </row>
    <row r="19" spans="2:5" ht="12.75">
      <c r="B19" s="128" t="s">
        <v>549</v>
      </c>
      <c r="C19" s="21">
        <v>1</v>
      </c>
      <c r="D19" s="17">
        <v>1</v>
      </c>
      <c r="E19" s="53">
        <v>28181</v>
      </c>
    </row>
    <row r="20" spans="2:5" ht="12.75">
      <c r="B20" s="9" t="s">
        <v>158</v>
      </c>
      <c r="C20" s="17">
        <v>2</v>
      </c>
      <c r="D20" s="17">
        <v>4</v>
      </c>
      <c r="E20" s="53">
        <v>132826</v>
      </c>
    </row>
    <row r="21" spans="2:5" ht="12.75">
      <c r="B21" s="9" t="s">
        <v>164</v>
      </c>
      <c r="C21" s="17">
        <v>1</v>
      </c>
      <c r="D21" s="17">
        <v>2</v>
      </c>
      <c r="E21" s="53">
        <v>64887</v>
      </c>
    </row>
    <row r="22" spans="2:5" ht="12.75">
      <c r="B22" s="9" t="s">
        <v>159</v>
      </c>
      <c r="C22" s="17">
        <v>1</v>
      </c>
      <c r="D22" s="17">
        <v>3</v>
      </c>
      <c r="E22" s="53">
        <v>98803</v>
      </c>
    </row>
    <row r="23" spans="2:5" ht="12.75">
      <c r="B23" s="9" t="s">
        <v>160</v>
      </c>
      <c r="C23" s="17">
        <v>1</v>
      </c>
      <c r="D23" s="17">
        <v>1</v>
      </c>
      <c r="E23" s="53">
        <v>21036</v>
      </c>
    </row>
    <row r="24" spans="2:5" ht="12.75">
      <c r="B24" s="9" t="s">
        <v>161</v>
      </c>
      <c r="C24" s="17">
        <v>1</v>
      </c>
      <c r="D24" s="17">
        <v>2</v>
      </c>
      <c r="E24" s="53">
        <v>74095</v>
      </c>
    </row>
    <row r="25" spans="2:5" ht="12.75">
      <c r="B25" s="9" t="s">
        <v>162</v>
      </c>
      <c r="C25" s="17">
        <v>1</v>
      </c>
      <c r="D25" s="17">
        <v>6</v>
      </c>
      <c r="E25" s="53">
        <v>182670</v>
      </c>
    </row>
    <row r="26" spans="2:5" ht="12.75">
      <c r="B26" s="54" t="s">
        <v>126</v>
      </c>
      <c r="C26" s="55">
        <f>SUM(C4:C25)</f>
        <v>41</v>
      </c>
      <c r="D26" s="55">
        <f>SUM(D4:D25)</f>
        <v>131</v>
      </c>
      <c r="E26" s="56">
        <f>SUM(E4:E25)</f>
        <v>4272125</v>
      </c>
    </row>
    <row r="29" ht="12.75">
      <c r="B29" s="35" t="s">
        <v>188</v>
      </c>
    </row>
    <row r="30" spans="2:3" ht="12.75">
      <c r="B30" s="38" t="s">
        <v>120</v>
      </c>
      <c r="C30" s="21">
        <f>645+Summary!D3</f>
        <v>659</v>
      </c>
    </row>
    <row r="31" spans="2:3" ht="12.75">
      <c r="B31" s="38" t="s">
        <v>127</v>
      </c>
      <c r="C31" s="21">
        <f>817+Summary!D4</f>
        <v>850</v>
      </c>
    </row>
    <row r="32" spans="2:3" ht="25.5">
      <c r="B32" s="57" t="s">
        <v>165</v>
      </c>
      <c r="C32" s="21">
        <f>783+Summary!D5</f>
        <v>805</v>
      </c>
    </row>
    <row r="33" spans="2:3" ht="12.75">
      <c r="B33" s="38" t="s">
        <v>122</v>
      </c>
      <c r="C33" s="21">
        <f>697+Summary!D6</f>
        <v>719</v>
      </c>
    </row>
    <row r="34" spans="2:3" ht="12.75">
      <c r="B34" s="38" t="s">
        <v>123</v>
      </c>
      <c r="C34" s="21">
        <f>538+Summary!D7</f>
        <v>544</v>
      </c>
    </row>
    <row r="35" spans="2:3" ht="12.75">
      <c r="B35" s="38" t="s">
        <v>124</v>
      </c>
      <c r="C35" s="21">
        <f>558+Summary!D8</f>
        <v>574</v>
      </c>
    </row>
    <row r="36" spans="2:3" ht="12.75">
      <c r="B36" s="38" t="s">
        <v>125</v>
      </c>
      <c r="C36" s="21">
        <f>471+Summary!D9</f>
        <v>489</v>
      </c>
    </row>
    <row r="37" spans="2:3" ht="12.75">
      <c r="B37" s="38" t="s">
        <v>166</v>
      </c>
      <c r="C37" s="21">
        <v>70</v>
      </c>
    </row>
    <row r="38" spans="2:3" ht="12.75">
      <c r="B38" s="46" t="s">
        <v>167</v>
      </c>
      <c r="C38" s="58">
        <v>186</v>
      </c>
    </row>
    <row r="39" spans="2:3" ht="12.75">
      <c r="B39" s="59" t="s">
        <v>126</v>
      </c>
      <c r="C39" s="60">
        <v>4765</v>
      </c>
    </row>
    <row r="41" spans="2:3" ht="18" customHeight="1">
      <c r="B41" s="139" t="s">
        <v>168</v>
      </c>
      <c r="C41" s="140"/>
    </row>
    <row r="42" spans="2:3" ht="18.75" customHeight="1">
      <c r="B42" s="141"/>
      <c r="C42" s="141"/>
    </row>
  </sheetData>
  <mergeCells count="1">
    <mergeCell ref="B41:C42"/>
  </mergeCells>
  <printOptions/>
  <pageMargins left="0.75" right="0.75" top="1" bottom="1" header="0.5" footer="0.5"/>
  <pageSetup horizontalDpi="600" verticalDpi="600" orientation="portrait" r:id="rId1"/>
  <headerFooter alignWithMargins="0">
    <oddFooter>&amp;CInternational Education Programs Service
US Department of Education
Washington, DC 20006-8521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6"/>
  <sheetViews>
    <sheetView view="pageBreakPreview" zoomScale="75" zoomScaleSheetLayoutView="75" workbookViewId="0" topLeftCell="A1">
      <selection activeCell="B9" sqref="B9"/>
    </sheetView>
  </sheetViews>
  <sheetFormatPr defaultColWidth="9.140625" defaultRowHeight="12.75"/>
  <cols>
    <col min="1" max="1" width="29.140625" style="61" customWidth="1"/>
    <col min="2" max="2" width="27.57421875" style="62" customWidth="1"/>
    <col min="3" max="3" width="44.421875" style="62" customWidth="1"/>
    <col min="4" max="4" width="36.00390625" style="61" customWidth="1"/>
  </cols>
  <sheetData>
    <row r="1" spans="1:4" s="21" customFormat="1" ht="13.5" thickTop="1">
      <c r="A1" s="64" t="s">
        <v>169</v>
      </c>
      <c r="B1" s="65" t="s">
        <v>170</v>
      </c>
      <c r="C1" s="64" t="s">
        <v>171</v>
      </c>
      <c r="D1" s="127" t="s">
        <v>172</v>
      </c>
    </row>
    <row r="2" spans="1:4" s="21" customFormat="1" ht="12.75">
      <c r="A2" s="18" t="s">
        <v>568</v>
      </c>
      <c r="B2" s="119" t="s">
        <v>525</v>
      </c>
      <c r="C2" s="122" t="s">
        <v>338</v>
      </c>
      <c r="D2" s="18" t="s">
        <v>328</v>
      </c>
    </row>
    <row r="3" spans="1:4" ht="12.75">
      <c r="A3" s="30" t="s">
        <v>48</v>
      </c>
      <c r="B3" s="74" t="s">
        <v>520</v>
      </c>
      <c r="C3" s="122" t="s">
        <v>16</v>
      </c>
      <c r="D3" s="92" t="s">
        <v>91</v>
      </c>
    </row>
    <row r="4" spans="1:4" ht="12.75">
      <c r="A4" s="103" t="s">
        <v>540</v>
      </c>
      <c r="B4" s="18" t="s">
        <v>509</v>
      </c>
      <c r="C4" s="122" t="s">
        <v>321</v>
      </c>
      <c r="D4" s="18" t="s">
        <v>97</v>
      </c>
    </row>
    <row r="5" spans="1:4" ht="12.75">
      <c r="A5" s="18" t="s">
        <v>326</v>
      </c>
      <c r="B5" s="18" t="s">
        <v>466</v>
      </c>
      <c r="C5" s="122" t="s">
        <v>35</v>
      </c>
      <c r="D5" s="30" t="s">
        <v>94</v>
      </c>
    </row>
    <row r="6" spans="1:4" ht="12.75">
      <c r="A6" s="18" t="s">
        <v>365</v>
      </c>
      <c r="B6" s="18" t="s">
        <v>441</v>
      </c>
      <c r="C6" s="122" t="s">
        <v>327</v>
      </c>
      <c r="D6" s="18" t="s">
        <v>88</v>
      </c>
    </row>
    <row r="7" spans="1:4" ht="12.75">
      <c r="A7" s="18" t="s">
        <v>534</v>
      </c>
      <c r="B7" s="18" t="s">
        <v>403</v>
      </c>
      <c r="C7" s="122" t="s">
        <v>339</v>
      </c>
      <c r="D7" s="18" t="s">
        <v>319</v>
      </c>
    </row>
    <row r="8" spans="1:4" ht="12.75">
      <c r="A8" s="30" t="s">
        <v>49</v>
      </c>
      <c r="B8" s="30" t="s">
        <v>675</v>
      </c>
      <c r="C8" s="122" t="s">
        <v>340</v>
      </c>
      <c r="D8" s="18" t="s">
        <v>95</v>
      </c>
    </row>
    <row r="9" spans="1:4" ht="12.75">
      <c r="A9" s="30" t="s">
        <v>380</v>
      </c>
      <c r="B9" s="18" t="s">
        <v>433</v>
      </c>
      <c r="C9" s="122" t="s">
        <v>353</v>
      </c>
      <c r="D9" s="18" t="s">
        <v>90</v>
      </c>
    </row>
    <row r="10" spans="1:4" ht="12.75">
      <c r="A10" s="18" t="s">
        <v>173</v>
      </c>
      <c r="B10" s="18" t="s">
        <v>408</v>
      </c>
      <c r="C10" s="122" t="s">
        <v>548</v>
      </c>
      <c r="D10" s="115" t="s">
        <v>89</v>
      </c>
    </row>
    <row r="11" spans="1:4" ht="12.75">
      <c r="A11" s="18" t="s">
        <v>535</v>
      </c>
      <c r="B11" s="18" t="s">
        <v>495</v>
      </c>
      <c r="C11" s="123" t="s">
        <v>386</v>
      </c>
      <c r="D11" s="18" t="s">
        <v>84</v>
      </c>
    </row>
    <row r="12" spans="1:4" ht="25.5">
      <c r="A12" s="18" t="s">
        <v>536</v>
      </c>
      <c r="B12" s="18" t="s">
        <v>524</v>
      </c>
      <c r="C12" s="123" t="s">
        <v>501</v>
      </c>
      <c r="D12" s="18" t="s">
        <v>83</v>
      </c>
    </row>
    <row r="13" spans="1:4" ht="12.75">
      <c r="A13" s="18" t="s">
        <v>63</v>
      </c>
      <c r="B13" s="18" t="s">
        <v>510</v>
      </c>
      <c r="C13" s="122" t="s">
        <v>354</v>
      </c>
      <c r="D13" s="30" t="s">
        <v>92</v>
      </c>
    </row>
    <row r="14" spans="1:4" ht="12.75">
      <c r="A14" s="30" t="s">
        <v>45</v>
      </c>
      <c r="B14" s="18" t="s">
        <v>516</v>
      </c>
      <c r="C14" s="123" t="s">
        <v>325</v>
      </c>
      <c r="D14" s="18" t="s">
        <v>87</v>
      </c>
    </row>
    <row r="15" spans="1:4" ht="12.75">
      <c r="A15" s="30" t="s">
        <v>533</v>
      </c>
      <c r="B15" s="18" t="s">
        <v>522</v>
      </c>
      <c r="C15" s="122" t="s">
        <v>348</v>
      </c>
      <c r="D15" s="18" t="s">
        <v>320</v>
      </c>
    </row>
    <row r="16" spans="1:4" ht="12.75">
      <c r="A16" s="30" t="s">
        <v>47</v>
      </c>
      <c r="B16" s="18" t="s">
        <v>511</v>
      </c>
      <c r="C16" s="122" t="s">
        <v>347</v>
      </c>
      <c r="D16" s="18" t="s">
        <v>98</v>
      </c>
    </row>
    <row r="17" spans="1:4" ht="12.75">
      <c r="A17" s="18" t="s">
        <v>54</v>
      </c>
      <c r="B17" s="18" t="s">
        <v>440</v>
      </c>
      <c r="C17" s="122" t="s">
        <v>33</v>
      </c>
      <c r="D17" s="30" t="s">
        <v>96</v>
      </c>
    </row>
    <row r="18" spans="1:4" ht="12.75">
      <c r="A18" s="18" t="s">
        <v>546</v>
      </c>
      <c r="B18" s="18" t="s">
        <v>526</v>
      </c>
      <c r="C18" s="123" t="s">
        <v>28</v>
      </c>
      <c r="D18" s="18" t="s">
        <v>85</v>
      </c>
    </row>
    <row r="19" spans="1:4" ht="12.75">
      <c r="A19" s="30" t="s">
        <v>545</v>
      </c>
      <c r="B19" s="18" t="s">
        <v>406</v>
      </c>
      <c r="C19" s="122" t="s">
        <v>370</v>
      </c>
      <c r="D19" s="30" t="s">
        <v>315</v>
      </c>
    </row>
    <row r="20" spans="1:4" ht="12.75">
      <c r="A20" s="30" t="s">
        <v>42</v>
      </c>
      <c r="B20" s="8" t="s">
        <v>531</v>
      </c>
      <c r="C20" s="125" t="s">
        <v>504</v>
      </c>
      <c r="D20" s="30" t="s">
        <v>93</v>
      </c>
    </row>
    <row r="21" spans="1:4" ht="12.75">
      <c r="A21" s="18" t="s">
        <v>69</v>
      </c>
      <c r="B21" s="30" t="s">
        <v>514</v>
      </c>
      <c r="C21" s="123" t="s">
        <v>36</v>
      </c>
      <c r="D21" s="30" t="s">
        <v>107</v>
      </c>
    </row>
    <row r="22" spans="1:4" ht="12.75">
      <c r="A22" s="18" t="s">
        <v>394</v>
      </c>
      <c r="B22" s="18" t="s">
        <v>416</v>
      </c>
      <c r="C22" s="126" t="s">
        <v>20</v>
      </c>
      <c r="D22" s="30" t="s">
        <v>102</v>
      </c>
    </row>
    <row r="23" spans="1:4" ht="12.75">
      <c r="A23" s="18" t="s">
        <v>335</v>
      </c>
      <c r="B23" s="18" t="s">
        <v>527</v>
      </c>
      <c r="C23" s="122" t="s">
        <v>341</v>
      </c>
      <c r="D23" s="30" t="s">
        <v>103</v>
      </c>
    </row>
    <row r="24" spans="1:4" ht="12.75">
      <c r="A24" s="18" t="s">
        <v>174</v>
      </c>
      <c r="B24" s="18" t="s">
        <v>457</v>
      </c>
      <c r="C24" s="122" t="s">
        <v>351</v>
      </c>
      <c r="D24" s="30" t="s">
        <v>100</v>
      </c>
    </row>
    <row r="25" spans="1:4" ht="12.75">
      <c r="A25" s="18" t="s">
        <v>56</v>
      </c>
      <c r="B25" s="18" t="s">
        <v>518</v>
      </c>
      <c r="C25" s="122" t="s">
        <v>355</v>
      </c>
      <c r="D25" s="30" t="s">
        <v>112</v>
      </c>
    </row>
    <row r="26" spans="1:4" ht="12.75">
      <c r="A26" s="18" t="s">
        <v>543</v>
      </c>
      <c r="B26" s="18" t="s">
        <v>523</v>
      </c>
      <c r="C26" s="122" t="s">
        <v>360</v>
      </c>
      <c r="D26" s="30" t="s">
        <v>104</v>
      </c>
    </row>
    <row r="27" spans="1:4" ht="12.75">
      <c r="A27" s="18" t="s">
        <v>390</v>
      </c>
      <c r="B27" s="8" t="s">
        <v>530</v>
      </c>
      <c r="C27" s="123" t="s">
        <v>379</v>
      </c>
      <c r="D27" s="30" t="s">
        <v>317</v>
      </c>
    </row>
    <row r="28" spans="1:4" ht="12.75">
      <c r="A28" s="30" t="s">
        <v>38</v>
      </c>
      <c r="B28" s="18" t="s">
        <v>532</v>
      </c>
      <c r="C28" s="122" t="s">
        <v>323</v>
      </c>
      <c r="D28" s="30" t="s">
        <v>99</v>
      </c>
    </row>
    <row r="29" spans="1:4" ht="12.75">
      <c r="A29" s="18" t="s">
        <v>72</v>
      </c>
      <c r="B29" s="18" t="s">
        <v>430</v>
      </c>
      <c r="C29" s="122" t="s">
        <v>322</v>
      </c>
      <c r="D29" s="18" t="s">
        <v>101</v>
      </c>
    </row>
    <row r="30" spans="1:4" ht="12.75">
      <c r="A30" s="18" t="s">
        <v>78</v>
      </c>
      <c r="B30" s="18" t="s">
        <v>521</v>
      </c>
      <c r="C30" s="122" t="s">
        <v>352</v>
      </c>
      <c r="D30" s="115" t="s">
        <v>506</v>
      </c>
    </row>
    <row r="31" spans="1:4" ht="12.75">
      <c r="A31" s="18" t="s">
        <v>62</v>
      </c>
      <c r="B31" s="30" t="s">
        <v>458</v>
      </c>
      <c r="C31" s="122" t="s">
        <v>359</v>
      </c>
      <c r="D31" s="30" t="s">
        <v>113</v>
      </c>
    </row>
    <row r="32" spans="1:4" ht="12.75">
      <c r="A32" s="30" t="s">
        <v>176</v>
      </c>
      <c r="B32" s="132" t="s">
        <v>423</v>
      </c>
      <c r="C32" s="122" t="s">
        <v>356</v>
      </c>
      <c r="D32" s="18" t="s">
        <v>108</v>
      </c>
    </row>
    <row r="33" spans="1:4" ht="12.75">
      <c r="A33" s="18" t="s">
        <v>368</v>
      </c>
      <c r="B33" s="18" t="s">
        <v>397</v>
      </c>
      <c r="C33" s="122" t="s">
        <v>371</v>
      </c>
      <c r="D33" s="30" t="s">
        <v>110</v>
      </c>
    </row>
    <row r="34" spans="1:4" ht="12.75">
      <c r="A34" s="18" t="s">
        <v>27</v>
      </c>
      <c r="B34" s="18" t="s">
        <v>476</v>
      </c>
      <c r="C34" s="122" t="s">
        <v>22</v>
      </c>
      <c r="D34" s="30" t="s">
        <v>314</v>
      </c>
    </row>
    <row r="35" spans="1:4" ht="12.75">
      <c r="A35" s="18" t="s">
        <v>361</v>
      </c>
      <c r="B35" s="18" t="s">
        <v>519</v>
      </c>
      <c r="C35" s="122" t="s">
        <v>334</v>
      </c>
      <c r="D35" s="18" t="s">
        <v>106</v>
      </c>
    </row>
    <row r="36" spans="1:4" ht="12.75">
      <c r="A36" s="18" t="s">
        <v>581</v>
      </c>
      <c r="B36" s="18" t="s">
        <v>478</v>
      </c>
      <c r="C36" s="122" t="s">
        <v>74</v>
      </c>
      <c r="D36" s="30" t="s">
        <v>316</v>
      </c>
    </row>
    <row r="37" spans="1:4" ht="12.75">
      <c r="A37" s="18" t="s">
        <v>393</v>
      </c>
      <c r="B37" s="18" t="s">
        <v>395</v>
      </c>
      <c r="C37" s="122" t="s">
        <v>364</v>
      </c>
      <c r="D37" s="18" t="s">
        <v>114</v>
      </c>
    </row>
    <row r="38" spans="1:4" ht="12.75">
      <c r="A38" s="18" t="s">
        <v>80</v>
      </c>
      <c r="B38" s="18" t="s">
        <v>528</v>
      </c>
      <c r="C38" s="122" t="s">
        <v>330</v>
      </c>
      <c r="D38" s="30" t="s">
        <v>109</v>
      </c>
    </row>
    <row r="39" spans="1:4" ht="12.75">
      <c r="A39" s="30" t="s">
        <v>37</v>
      </c>
      <c r="B39" s="18" t="s">
        <v>407</v>
      </c>
      <c r="C39" s="122" t="s">
        <v>389</v>
      </c>
      <c r="D39" s="103" t="s">
        <v>105</v>
      </c>
    </row>
    <row r="40" spans="1:4" ht="12.75">
      <c r="A40" s="18" t="s">
        <v>177</v>
      </c>
      <c r="B40" s="18" t="s">
        <v>421</v>
      </c>
      <c r="C40" s="123" t="s">
        <v>387</v>
      </c>
      <c r="D40" s="30" t="s">
        <v>115</v>
      </c>
    </row>
    <row r="41" spans="1:4" ht="12.75">
      <c r="A41" s="18" t="s">
        <v>537</v>
      </c>
      <c r="B41" s="18" t="s">
        <v>517</v>
      </c>
      <c r="C41" s="122" t="s">
        <v>331</v>
      </c>
      <c r="D41" s="18" t="s">
        <v>111</v>
      </c>
    </row>
    <row r="42" spans="1:4" ht="12.75">
      <c r="A42" s="18" t="s">
        <v>542</v>
      </c>
      <c r="B42" s="18" t="s">
        <v>399</v>
      </c>
      <c r="C42" s="122" t="s">
        <v>44</v>
      </c>
      <c r="D42" s="18" t="s">
        <v>86</v>
      </c>
    </row>
    <row r="43" spans="1:4" ht="12.75">
      <c r="A43" s="18" t="s">
        <v>82</v>
      </c>
      <c r="B43" s="30" t="s">
        <v>513</v>
      </c>
      <c r="C43" s="18" t="s">
        <v>329</v>
      </c>
      <c r="D43" s="121"/>
    </row>
    <row r="44" spans="1:4" ht="12.75">
      <c r="A44" s="30" t="s">
        <v>382</v>
      </c>
      <c r="B44" s="18" t="s">
        <v>404</v>
      </c>
      <c r="C44" s="124"/>
      <c r="D44" s="117"/>
    </row>
    <row r="45" spans="1:4" ht="12.75">
      <c r="A45" s="18" t="s">
        <v>544</v>
      </c>
      <c r="B45" s="18" t="s">
        <v>529</v>
      </c>
      <c r="C45" s="117"/>
      <c r="D45" s="117"/>
    </row>
    <row r="46" spans="1:4" ht="12.75">
      <c r="A46" s="30" t="s">
        <v>40</v>
      </c>
      <c r="B46" s="30" t="s">
        <v>512</v>
      </c>
      <c r="C46" s="117"/>
      <c r="D46" s="117"/>
    </row>
    <row r="47" spans="1:4" ht="12.75">
      <c r="A47" s="18" t="s">
        <v>53</v>
      </c>
      <c r="B47" s="18" t="s">
        <v>398</v>
      </c>
      <c r="C47" s="117"/>
      <c r="D47" s="117"/>
    </row>
    <row r="48" spans="1:4" ht="12.75">
      <c r="A48" s="18" t="s">
        <v>377</v>
      </c>
      <c r="B48" s="18" t="s">
        <v>425</v>
      </c>
      <c r="C48" s="117"/>
      <c r="D48" s="117"/>
    </row>
    <row r="49" spans="1:4" ht="12.75">
      <c r="A49" s="18" t="s">
        <v>57</v>
      </c>
      <c r="B49" s="18" t="s">
        <v>591</v>
      </c>
      <c r="C49" s="117"/>
      <c r="D49" s="117"/>
    </row>
    <row r="50" spans="1:4" ht="12.75">
      <c r="A50" s="103" t="s">
        <v>31</v>
      </c>
      <c r="B50" s="8" t="s">
        <v>672</v>
      </c>
      <c r="C50" s="117"/>
      <c r="D50" s="117"/>
    </row>
    <row r="51" spans="1:4" ht="12.75">
      <c r="A51" s="8" t="s">
        <v>569</v>
      </c>
      <c r="B51" s="18" t="s">
        <v>422</v>
      </c>
      <c r="C51" s="118"/>
      <c r="D51" s="117"/>
    </row>
    <row r="52" spans="1:4" ht="12.75">
      <c r="A52" s="18" t="s">
        <v>539</v>
      </c>
      <c r="B52" s="8" t="s">
        <v>435</v>
      </c>
      <c r="C52" s="118"/>
      <c r="D52" s="117"/>
    </row>
    <row r="53" spans="1:4" ht="12.75">
      <c r="A53" s="18" t="s">
        <v>175</v>
      </c>
      <c r="B53" s="18" t="s">
        <v>470</v>
      </c>
      <c r="C53" s="118"/>
      <c r="D53" s="117"/>
    </row>
    <row r="54" spans="1:4" ht="12.75">
      <c r="A54" s="18" t="s">
        <v>17</v>
      </c>
      <c r="B54" s="30" t="s">
        <v>515</v>
      </c>
      <c r="C54" s="118"/>
      <c r="D54" s="117"/>
    </row>
    <row r="55" spans="1:4" ht="12.75">
      <c r="A55" s="18" t="s">
        <v>65</v>
      </c>
      <c r="B55" s="117"/>
      <c r="C55" s="118"/>
      <c r="D55" s="117"/>
    </row>
    <row r="56" spans="1:4" ht="12.75">
      <c r="A56" s="18" t="s">
        <v>50</v>
      </c>
      <c r="B56" s="117"/>
      <c r="C56" s="118"/>
      <c r="D56" s="117"/>
    </row>
    <row r="57" spans="1:4" ht="12.75">
      <c r="A57" s="18" t="s">
        <v>75</v>
      </c>
      <c r="B57" s="117"/>
      <c r="C57" s="118"/>
      <c r="D57" s="117"/>
    </row>
    <row r="58" spans="1:4" ht="12.75">
      <c r="A58" s="18" t="s">
        <v>178</v>
      </c>
      <c r="B58" s="117"/>
      <c r="C58" s="118"/>
      <c r="D58" s="118"/>
    </row>
    <row r="59" spans="1:4" ht="12.75">
      <c r="A59" s="18" t="s">
        <v>343</v>
      </c>
      <c r="B59" s="61"/>
      <c r="C59" s="118"/>
      <c r="D59" s="118"/>
    </row>
    <row r="60" spans="1:4" ht="12.75">
      <c r="A60" s="18" t="s">
        <v>67</v>
      </c>
      <c r="C60" s="118"/>
      <c r="D60" s="117"/>
    </row>
    <row r="61" spans="1:4" ht="12.75">
      <c r="A61" s="18" t="s">
        <v>541</v>
      </c>
      <c r="C61" s="118"/>
      <c r="D61" s="117"/>
    </row>
    <row r="62" spans="1:4" ht="12.75">
      <c r="A62" s="18" t="s">
        <v>23</v>
      </c>
      <c r="C62" s="118"/>
      <c r="D62" s="117"/>
    </row>
    <row r="63" spans="1:4" ht="12.75">
      <c r="A63" s="18" t="s">
        <v>81</v>
      </c>
      <c r="C63" s="118"/>
      <c r="D63" s="117"/>
    </row>
    <row r="64" spans="1:4" ht="12.75">
      <c r="A64" s="18" t="s">
        <v>71</v>
      </c>
      <c r="C64" s="118"/>
      <c r="D64" s="117"/>
    </row>
    <row r="65" spans="1:4" ht="12.75">
      <c r="A65" s="18" t="s">
        <v>52</v>
      </c>
      <c r="C65" s="118"/>
      <c r="D65" s="117"/>
    </row>
    <row r="66" spans="1:4" ht="12.75">
      <c r="A66" s="18" t="s">
        <v>538</v>
      </c>
      <c r="C66" s="118"/>
      <c r="D66" s="117"/>
    </row>
    <row r="67" spans="1:4" ht="12.75">
      <c r="A67" s="30" t="s">
        <v>385</v>
      </c>
      <c r="C67" s="117"/>
      <c r="D67" s="117"/>
    </row>
    <row r="68" spans="1:4" ht="12.75">
      <c r="A68" s="18" t="s">
        <v>77</v>
      </c>
      <c r="C68" s="117"/>
      <c r="D68" s="117"/>
    </row>
    <row r="69" spans="1:4" ht="12.75">
      <c r="A69" s="18" t="s">
        <v>547</v>
      </c>
      <c r="C69" s="117"/>
      <c r="D69" s="118"/>
    </row>
    <row r="70" spans="1:4" ht="12.75">
      <c r="A70" s="18" t="s">
        <v>391</v>
      </c>
      <c r="C70" s="117"/>
      <c r="D70" s="118"/>
    </row>
    <row r="71" spans="2:4" ht="12.75">
      <c r="B71" s="61"/>
      <c r="C71" s="117"/>
      <c r="D71" s="117"/>
    </row>
    <row r="72" spans="1:4" ht="12.75">
      <c r="A72" s="117"/>
      <c r="B72" s="61"/>
      <c r="C72" s="120"/>
      <c r="D72" s="117"/>
    </row>
    <row r="73" spans="1:4" ht="12.75">
      <c r="A73" s="120"/>
      <c r="B73" s="61"/>
      <c r="C73" s="117"/>
      <c r="D73" s="117"/>
    </row>
    <row r="74" spans="1:4" ht="12.75">
      <c r="A74" s="117"/>
      <c r="B74" s="61"/>
      <c r="C74" s="118"/>
      <c r="D74" s="117"/>
    </row>
    <row r="75" spans="1:4" ht="12.75">
      <c r="A75" s="117"/>
      <c r="B75" s="61"/>
      <c r="C75" s="117"/>
      <c r="D75" s="117"/>
    </row>
    <row r="76" spans="2:4" ht="12.75">
      <c r="B76" s="61"/>
      <c r="C76" s="117"/>
      <c r="D76" s="118"/>
    </row>
    <row r="77" spans="2:4" ht="12.75">
      <c r="B77" s="61"/>
      <c r="C77" s="117"/>
      <c r="D77" s="117"/>
    </row>
    <row r="78" spans="2:4" ht="12.75">
      <c r="B78" s="61"/>
      <c r="C78" s="118"/>
      <c r="D78" s="117"/>
    </row>
    <row r="79" spans="2:4" ht="12.75">
      <c r="B79" s="61"/>
      <c r="C79" s="118"/>
      <c r="D79" s="124"/>
    </row>
    <row r="80" spans="2:4" ht="12.75">
      <c r="B80" s="61"/>
      <c r="C80" s="117"/>
      <c r="D80" s="118"/>
    </row>
    <row r="81" spans="2:4" ht="12.75">
      <c r="B81" s="61"/>
      <c r="C81" s="117"/>
      <c r="D81" s="117"/>
    </row>
    <row r="82" spans="2:4" ht="12.75">
      <c r="B82" s="61"/>
      <c r="C82" s="117"/>
      <c r="D82" s="117"/>
    </row>
    <row r="83" spans="2:4" ht="12.75">
      <c r="B83" s="61"/>
      <c r="C83" s="118"/>
      <c r="D83" s="117"/>
    </row>
    <row r="84" spans="2:4" ht="12.75">
      <c r="B84" s="61"/>
      <c r="C84" s="118"/>
      <c r="D84" s="117"/>
    </row>
    <row r="85" spans="2:4" ht="12.75">
      <c r="B85" s="61"/>
      <c r="C85" s="118"/>
      <c r="D85" s="117"/>
    </row>
    <row r="86" spans="1:4" ht="12.75">
      <c r="A86" s="117"/>
      <c r="B86" s="61"/>
      <c r="C86" s="118"/>
      <c r="D86" s="117"/>
    </row>
    <row r="87" spans="1:4" ht="12.75">
      <c r="A87" s="118"/>
      <c r="B87" s="61"/>
      <c r="C87" s="118"/>
      <c r="D87" s="117"/>
    </row>
    <row r="88" spans="1:4" ht="12.75">
      <c r="A88" s="118"/>
      <c r="B88" s="61"/>
      <c r="C88" s="118"/>
      <c r="D88" s="117"/>
    </row>
    <row r="89" spans="1:4" ht="12.75">
      <c r="A89" s="117"/>
      <c r="B89" s="61"/>
      <c r="C89" s="117"/>
      <c r="D89" s="117"/>
    </row>
    <row r="90" spans="1:4" ht="12.75">
      <c r="A90" s="117"/>
      <c r="B90" s="61"/>
      <c r="C90" s="117"/>
      <c r="D90" s="117"/>
    </row>
    <row r="91" spans="1:4" ht="12.75">
      <c r="A91" s="117"/>
      <c r="B91" s="61"/>
      <c r="C91" s="117"/>
      <c r="D91" s="117"/>
    </row>
    <row r="92" spans="1:4" ht="12.75">
      <c r="A92" s="117"/>
      <c r="B92" s="61"/>
      <c r="C92" s="117"/>
      <c r="D92" s="118"/>
    </row>
    <row r="93" spans="1:4" ht="12.75">
      <c r="A93" s="117"/>
      <c r="B93" s="61"/>
      <c r="C93" s="117"/>
      <c r="D93" s="117"/>
    </row>
    <row r="94" spans="1:4" ht="12.75">
      <c r="A94" s="117"/>
      <c r="B94" s="61"/>
      <c r="C94" s="117"/>
      <c r="D94" s="117"/>
    </row>
    <row r="95" spans="1:4" ht="12.75">
      <c r="A95" s="117"/>
      <c r="B95" s="61"/>
      <c r="C95" s="117"/>
      <c r="D95" s="117"/>
    </row>
    <row r="96" spans="1:4" ht="12.75">
      <c r="A96" s="117"/>
      <c r="B96" s="61"/>
      <c r="C96" s="117"/>
      <c r="D96" s="117"/>
    </row>
    <row r="97" spans="1:4" ht="12.75">
      <c r="A97" s="121"/>
      <c r="B97" s="61"/>
      <c r="C97" s="117"/>
      <c r="D97" s="117"/>
    </row>
    <row r="98" spans="1:4" ht="12.75">
      <c r="A98" s="117"/>
      <c r="B98" s="61"/>
      <c r="C98" s="117"/>
      <c r="D98" s="118"/>
    </row>
    <row r="99" spans="1:4" ht="12.75">
      <c r="A99" s="117"/>
      <c r="B99" s="61"/>
      <c r="C99" s="117"/>
      <c r="D99" s="118"/>
    </row>
    <row r="100" spans="2:4" ht="12.75">
      <c r="B100" s="61"/>
      <c r="C100" s="117"/>
      <c r="D100" s="118"/>
    </row>
    <row r="101" spans="2:4" ht="12.75">
      <c r="B101" s="61"/>
      <c r="C101" s="117"/>
      <c r="D101" s="117"/>
    </row>
    <row r="102" spans="2:4" ht="12.75">
      <c r="B102" s="61"/>
      <c r="C102" s="117"/>
      <c r="D102" s="117"/>
    </row>
    <row r="103" spans="2:4" ht="12.75">
      <c r="B103" s="61"/>
      <c r="C103" s="117"/>
      <c r="D103" s="117"/>
    </row>
    <row r="104" spans="2:4" ht="12.75">
      <c r="B104" s="61"/>
      <c r="C104" s="117"/>
      <c r="D104" s="117"/>
    </row>
    <row r="105" spans="2:4" ht="12.75">
      <c r="B105" s="61"/>
      <c r="C105" s="117"/>
      <c r="D105" s="117"/>
    </row>
    <row r="106" spans="2:4" ht="12.75">
      <c r="B106" s="61"/>
      <c r="C106" s="117"/>
      <c r="D106" s="117"/>
    </row>
    <row r="107" spans="2:4" ht="12.75">
      <c r="B107" s="61"/>
      <c r="C107" s="117"/>
      <c r="D107" s="117"/>
    </row>
    <row r="108" spans="2:4" ht="12.75">
      <c r="B108" s="61"/>
      <c r="C108" s="117"/>
      <c r="D108" s="117"/>
    </row>
    <row r="109" spans="2:4" ht="12.75">
      <c r="B109" s="61"/>
      <c r="C109" s="120"/>
      <c r="D109" s="117"/>
    </row>
    <row r="110" spans="2:4" ht="12.75">
      <c r="B110" s="61"/>
      <c r="C110" s="117"/>
      <c r="D110" s="117"/>
    </row>
    <row r="111" spans="2:4" ht="12.75">
      <c r="B111" s="61"/>
      <c r="C111" s="117"/>
      <c r="D111" s="117"/>
    </row>
    <row r="112" spans="2:4" ht="12.75">
      <c r="B112" s="61"/>
      <c r="C112" s="117"/>
      <c r="D112" s="117"/>
    </row>
    <row r="113" spans="2:4" ht="12.75">
      <c r="B113" s="61"/>
      <c r="C113" s="117"/>
      <c r="D113" s="117"/>
    </row>
    <row r="114" spans="2:4" ht="12.75">
      <c r="B114" s="61"/>
      <c r="C114" s="118"/>
      <c r="D114" s="118"/>
    </row>
    <row r="115" spans="2:4" ht="12.75">
      <c r="B115" s="61"/>
      <c r="C115" s="118"/>
      <c r="D115" s="117"/>
    </row>
    <row r="116" spans="2:4" ht="12.75">
      <c r="B116" s="61"/>
      <c r="C116" s="117"/>
      <c r="D116" s="117"/>
    </row>
    <row r="117" spans="2:4" ht="12.75">
      <c r="B117" s="61"/>
      <c r="C117" s="117"/>
      <c r="D117" s="117"/>
    </row>
    <row r="118" spans="2:4" ht="12.75">
      <c r="B118" s="61"/>
      <c r="C118" s="117"/>
      <c r="D118" s="118"/>
    </row>
    <row r="119" spans="2:4" ht="12.75">
      <c r="B119" s="61"/>
      <c r="C119" s="117"/>
      <c r="D119" s="117"/>
    </row>
    <row r="120" spans="2:4" ht="12.75">
      <c r="B120" s="61"/>
      <c r="C120" s="117"/>
      <c r="D120" s="117"/>
    </row>
    <row r="121" spans="2:4" ht="12.75">
      <c r="B121" s="61"/>
      <c r="C121" s="117"/>
      <c r="D121" s="117"/>
    </row>
    <row r="122" spans="2:4" ht="12.75">
      <c r="B122" s="61"/>
      <c r="C122" s="117"/>
      <c r="D122" s="117"/>
    </row>
    <row r="123" spans="2:4" ht="12.75">
      <c r="B123" s="61"/>
      <c r="C123" s="117"/>
      <c r="D123" s="118"/>
    </row>
    <row r="124" spans="2:4" ht="12.75">
      <c r="B124" s="61"/>
      <c r="C124" s="117"/>
      <c r="D124" s="118"/>
    </row>
    <row r="125" spans="2:4" ht="12.75">
      <c r="B125" s="61"/>
      <c r="C125" s="117"/>
      <c r="D125" s="118"/>
    </row>
    <row r="126" spans="2:4" ht="12.75">
      <c r="B126" s="61"/>
      <c r="C126" s="117"/>
      <c r="D126" s="117"/>
    </row>
    <row r="127" spans="2:4" ht="12.75">
      <c r="B127" s="61"/>
      <c r="C127" s="117"/>
      <c r="D127" s="117"/>
    </row>
    <row r="128" spans="2:4" ht="12.75">
      <c r="B128" s="61"/>
      <c r="C128" s="117"/>
      <c r="D128" s="117"/>
    </row>
    <row r="129" spans="2:3" ht="12.75">
      <c r="B129" s="61"/>
      <c r="C129" s="61"/>
    </row>
    <row r="130" spans="2:3" ht="12.75">
      <c r="B130" s="61"/>
      <c r="C130" s="61"/>
    </row>
    <row r="131" spans="2:3" ht="12.75">
      <c r="B131" s="61"/>
      <c r="C131" s="61"/>
    </row>
    <row r="132" spans="2:3" ht="12.75">
      <c r="B132" s="61"/>
      <c r="C132" s="61"/>
    </row>
    <row r="133" spans="2:3" ht="12.75">
      <c r="B133" s="61"/>
      <c r="C133" s="61"/>
    </row>
    <row r="134" spans="2:3" ht="12.75">
      <c r="B134" s="61"/>
      <c r="C134" s="61"/>
    </row>
    <row r="135" spans="2:3" ht="12.75">
      <c r="B135" s="61"/>
      <c r="C135" s="61"/>
    </row>
    <row r="136" spans="2:3" ht="12.75">
      <c r="B136" s="61"/>
      <c r="C136" s="61"/>
    </row>
    <row r="137" spans="2:3" ht="12.75">
      <c r="B137" s="61"/>
      <c r="C137" s="61"/>
    </row>
    <row r="138" spans="2:3" ht="12.75">
      <c r="B138" s="61"/>
      <c r="C138" s="61"/>
    </row>
    <row r="139" spans="2:3" ht="12.75">
      <c r="B139" s="61"/>
      <c r="C139" s="61"/>
    </row>
    <row r="140" spans="2:3" ht="12.75">
      <c r="B140" s="61"/>
      <c r="C140" s="61"/>
    </row>
    <row r="141" spans="2:3" ht="12.75">
      <c r="B141" s="61"/>
      <c r="C141" s="61"/>
    </row>
    <row r="142" ht="12.75">
      <c r="B142" s="61"/>
    </row>
    <row r="143" ht="12.75">
      <c r="B143" s="61"/>
    </row>
    <row r="144" ht="12.75">
      <c r="B144" s="61"/>
    </row>
    <row r="145" ht="12.75">
      <c r="B145" s="61"/>
    </row>
    <row r="146" ht="12.75">
      <c r="B146" s="61"/>
    </row>
  </sheetData>
  <printOptions/>
  <pageMargins left="0.75" right="0.75" top="1" bottom="1" header="0.5" footer="0.5"/>
  <pageSetup horizontalDpi="600" verticalDpi="600" orientation="portrait" scale="62" r:id="rId1"/>
  <headerFooter alignWithMargins="0">
    <oddHeader>&amp;C&amp;"Arial,Bold"Fulbright-Hays Doctoral Dissertation Research Abroad Program FY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tabSelected="1" zoomScale="85" zoomScaleNormal="85" workbookViewId="0" topLeftCell="A1">
      <selection activeCell="D21" sqref="D21"/>
    </sheetView>
  </sheetViews>
  <sheetFormatPr defaultColWidth="9.140625" defaultRowHeight="12.75"/>
  <cols>
    <col min="2" max="2" width="19.140625" style="89" customWidth="1"/>
    <col min="3" max="3" width="13.8515625" style="0" customWidth="1"/>
    <col min="4" max="4" width="23.140625" style="0" customWidth="1"/>
    <col min="5" max="5" width="26.28125" style="89" customWidth="1"/>
    <col min="7" max="7" width="12.7109375" style="0" customWidth="1"/>
  </cols>
  <sheetData>
    <row r="2" spans="2:7" s="36" customFormat="1" ht="39" thickBot="1">
      <c r="B2" s="68" t="s">
        <v>183</v>
      </c>
      <c r="C2" s="68" t="s">
        <v>184</v>
      </c>
      <c r="D2" s="36" t="s">
        <v>170</v>
      </c>
      <c r="E2" s="68" t="s">
        <v>179</v>
      </c>
      <c r="F2" s="36" t="s">
        <v>134</v>
      </c>
      <c r="G2" s="36" t="s">
        <v>180</v>
      </c>
    </row>
    <row r="3" spans="1:7" ht="14.25" thickBot="1" thickTop="1">
      <c r="A3" s="142" t="s">
        <v>120</v>
      </c>
      <c r="B3" s="143"/>
      <c r="C3" s="143"/>
      <c r="D3" s="143"/>
      <c r="E3" s="143"/>
      <c r="F3" s="143"/>
      <c r="G3" s="144"/>
    </row>
    <row r="4" spans="1:7" ht="12.75">
      <c r="A4" s="69"/>
      <c r="B4" s="18" t="s">
        <v>534</v>
      </c>
      <c r="C4" s="63" t="s">
        <v>544</v>
      </c>
      <c r="D4" s="63" t="s">
        <v>488</v>
      </c>
      <c r="E4" s="63" t="s">
        <v>22</v>
      </c>
      <c r="F4" s="75">
        <v>1</v>
      </c>
      <c r="G4" s="76">
        <v>31329</v>
      </c>
    </row>
    <row r="5" spans="1:7" ht="12.75">
      <c r="A5" s="69"/>
      <c r="B5" s="18" t="s">
        <v>394</v>
      </c>
      <c r="C5" s="8"/>
      <c r="D5" s="8" t="s">
        <v>407</v>
      </c>
      <c r="E5" s="8" t="s">
        <v>16</v>
      </c>
      <c r="F5" s="66">
        <v>1</v>
      </c>
      <c r="G5" s="70">
        <v>65311</v>
      </c>
    </row>
    <row r="6" spans="1:7" ht="12.75">
      <c r="A6" s="69"/>
      <c r="B6" s="18" t="s">
        <v>390</v>
      </c>
      <c r="C6" s="8"/>
      <c r="D6" s="8" t="s">
        <v>425</v>
      </c>
      <c r="E6" s="8" t="s">
        <v>16</v>
      </c>
      <c r="F6" s="66">
        <v>2</v>
      </c>
      <c r="G6" s="70">
        <v>44845</v>
      </c>
    </row>
    <row r="7" spans="1:7" ht="24.75" customHeight="1">
      <c r="A7" s="69"/>
      <c r="B7" s="18" t="s">
        <v>27</v>
      </c>
      <c r="C7" s="8"/>
      <c r="D7" s="8" t="s">
        <v>421</v>
      </c>
      <c r="E7" s="8" t="s">
        <v>578</v>
      </c>
      <c r="F7" s="66">
        <v>2</v>
      </c>
      <c r="G7" s="70">
        <v>51550</v>
      </c>
    </row>
    <row r="8" spans="1:7" ht="12.75">
      <c r="A8" s="69"/>
      <c r="B8" s="18" t="s">
        <v>393</v>
      </c>
      <c r="C8" s="8"/>
      <c r="D8" s="8" t="s">
        <v>433</v>
      </c>
      <c r="E8" s="8" t="s">
        <v>16</v>
      </c>
      <c r="F8" s="66">
        <v>1</v>
      </c>
      <c r="G8" s="70">
        <v>53766</v>
      </c>
    </row>
    <row r="9" spans="1:7" ht="25.5">
      <c r="A9" s="69"/>
      <c r="B9" s="103" t="s">
        <v>31</v>
      </c>
      <c r="C9" s="8" t="s">
        <v>550</v>
      </c>
      <c r="D9" s="8" t="s">
        <v>453</v>
      </c>
      <c r="E9" s="8" t="s">
        <v>20</v>
      </c>
      <c r="F9" s="66">
        <v>1</v>
      </c>
      <c r="G9" s="70">
        <v>43230</v>
      </c>
    </row>
    <row r="10" spans="1:7" ht="12.75">
      <c r="A10" s="69"/>
      <c r="B10" s="18" t="s">
        <v>17</v>
      </c>
      <c r="C10" s="8"/>
      <c r="D10" s="8" t="s">
        <v>470</v>
      </c>
      <c r="E10" s="8" t="s">
        <v>16</v>
      </c>
      <c r="F10" s="66">
        <v>1</v>
      </c>
      <c r="G10" s="70">
        <v>37810</v>
      </c>
    </row>
    <row r="11" spans="1:7" ht="25.5">
      <c r="A11" s="69"/>
      <c r="B11" s="18" t="s">
        <v>23</v>
      </c>
      <c r="C11" s="8" t="s">
        <v>538</v>
      </c>
      <c r="D11" s="8" t="s">
        <v>421</v>
      </c>
      <c r="E11" s="8" t="s">
        <v>551</v>
      </c>
      <c r="F11" s="66">
        <v>4</v>
      </c>
      <c r="G11" s="70">
        <v>118254</v>
      </c>
    </row>
    <row r="12" spans="1:7" ht="12.75">
      <c r="A12" s="69"/>
      <c r="B12" s="18" t="s">
        <v>391</v>
      </c>
      <c r="C12" s="8"/>
      <c r="D12" s="8" t="s">
        <v>478</v>
      </c>
      <c r="E12" s="8" t="s">
        <v>371</v>
      </c>
      <c r="F12" s="66">
        <v>1</v>
      </c>
      <c r="G12" s="70">
        <v>21012</v>
      </c>
    </row>
    <row r="13" spans="1:7" s="67" customFormat="1" ht="13.5" thickBot="1">
      <c r="A13" s="71" t="s">
        <v>181</v>
      </c>
      <c r="B13" s="90"/>
      <c r="C13" s="72"/>
      <c r="D13" s="72"/>
      <c r="E13" s="90"/>
      <c r="F13" s="77">
        <f>SUM(F4:F12)</f>
        <v>14</v>
      </c>
      <c r="G13" s="73">
        <f>SUM(G4:G12)</f>
        <v>467107</v>
      </c>
    </row>
    <row r="14" spans="1:7" ht="14.25" thickBot="1" thickTop="1">
      <c r="A14" s="142" t="s">
        <v>127</v>
      </c>
      <c r="B14" s="143"/>
      <c r="C14" s="143"/>
      <c r="D14" s="143"/>
      <c r="E14" s="143"/>
      <c r="F14" s="143"/>
      <c r="G14" s="144"/>
    </row>
    <row r="15" spans="1:7" ht="12.75">
      <c r="A15" s="69"/>
      <c r="B15" s="78" t="s">
        <v>48</v>
      </c>
      <c r="C15" s="63"/>
      <c r="D15" s="63" t="s">
        <v>407</v>
      </c>
      <c r="E15" s="63" t="s">
        <v>558</v>
      </c>
      <c r="F15" s="75">
        <v>2</v>
      </c>
      <c r="G15" s="79">
        <v>56101</v>
      </c>
    </row>
    <row r="16" spans="1:7" ht="12.75">
      <c r="A16" s="69"/>
      <c r="B16" s="30" t="s">
        <v>49</v>
      </c>
      <c r="C16" s="8"/>
      <c r="D16" s="8" t="s">
        <v>407</v>
      </c>
      <c r="E16" s="8" t="s">
        <v>16</v>
      </c>
      <c r="F16" s="66">
        <v>2</v>
      </c>
      <c r="G16" s="80">
        <v>75547</v>
      </c>
    </row>
    <row r="17" spans="1:7" ht="25.5">
      <c r="A17" s="69"/>
      <c r="B17" s="30" t="s">
        <v>43</v>
      </c>
      <c r="C17" s="8"/>
      <c r="D17" s="8" t="s">
        <v>490</v>
      </c>
      <c r="E17" s="8" t="s">
        <v>559</v>
      </c>
      <c r="F17" s="66">
        <v>6</v>
      </c>
      <c r="G17" s="80">
        <v>194644</v>
      </c>
    </row>
    <row r="18" spans="1:7" ht="12.75">
      <c r="A18" s="69"/>
      <c r="B18" s="30" t="s">
        <v>554</v>
      </c>
      <c r="C18" s="8"/>
      <c r="D18" s="8" t="s">
        <v>407</v>
      </c>
      <c r="E18" s="8" t="s">
        <v>20</v>
      </c>
      <c r="F18" s="66">
        <v>1</v>
      </c>
      <c r="G18" s="80">
        <v>22445</v>
      </c>
    </row>
    <row r="19" spans="1:7" ht="12.75">
      <c r="A19" s="69"/>
      <c r="B19" s="30" t="s">
        <v>47</v>
      </c>
      <c r="C19" s="8" t="s">
        <v>50</v>
      </c>
      <c r="D19" s="8" t="s">
        <v>407</v>
      </c>
      <c r="E19" s="8" t="s">
        <v>20</v>
      </c>
      <c r="F19" s="66">
        <v>1</v>
      </c>
      <c r="G19" s="80">
        <v>22289</v>
      </c>
    </row>
    <row r="20" spans="1:7" ht="12.75">
      <c r="A20" s="69"/>
      <c r="B20" s="30" t="s">
        <v>42</v>
      </c>
      <c r="C20" s="8"/>
      <c r="D20" s="8" t="s">
        <v>674</v>
      </c>
      <c r="E20" s="8" t="s">
        <v>16</v>
      </c>
      <c r="F20" s="66">
        <v>1</v>
      </c>
      <c r="G20" s="80">
        <v>35678</v>
      </c>
    </row>
    <row r="21" spans="1:7" ht="25.5">
      <c r="A21" s="69"/>
      <c r="B21" s="30" t="s">
        <v>38</v>
      </c>
      <c r="C21" s="8" t="s">
        <v>553</v>
      </c>
      <c r="D21" s="8" t="s">
        <v>556</v>
      </c>
      <c r="E21" s="8" t="s">
        <v>578</v>
      </c>
      <c r="F21" s="66">
        <v>4</v>
      </c>
      <c r="G21" s="80">
        <v>135123</v>
      </c>
    </row>
    <row r="22" spans="1:7" ht="51">
      <c r="A22" s="69"/>
      <c r="B22" s="30" t="s">
        <v>37</v>
      </c>
      <c r="C22" s="8"/>
      <c r="D22" s="8" t="s">
        <v>555</v>
      </c>
      <c r="E22" s="8" t="s">
        <v>557</v>
      </c>
      <c r="F22" s="66">
        <v>12</v>
      </c>
      <c r="G22" s="80">
        <v>370231</v>
      </c>
    </row>
    <row r="23" spans="1:7" ht="12.75">
      <c r="A23" s="69"/>
      <c r="B23" s="30" t="s">
        <v>382</v>
      </c>
      <c r="C23" s="8"/>
      <c r="D23" s="8" t="s">
        <v>407</v>
      </c>
      <c r="E23" s="8" t="s">
        <v>16</v>
      </c>
      <c r="F23" s="66">
        <v>1</v>
      </c>
      <c r="G23" s="80">
        <v>22122</v>
      </c>
    </row>
    <row r="24" spans="1:7" ht="12.75">
      <c r="A24" s="69"/>
      <c r="B24" s="30" t="s">
        <v>40</v>
      </c>
      <c r="C24" s="8"/>
      <c r="D24" s="8" t="s">
        <v>407</v>
      </c>
      <c r="E24" s="8" t="s">
        <v>36</v>
      </c>
      <c r="F24" s="66">
        <v>1</v>
      </c>
      <c r="G24" s="80">
        <v>45634</v>
      </c>
    </row>
    <row r="25" spans="1:7" ht="25.5">
      <c r="A25" s="69"/>
      <c r="B25" s="30" t="s">
        <v>50</v>
      </c>
      <c r="C25" s="8" t="s">
        <v>552</v>
      </c>
      <c r="D25" s="8" t="s">
        <v>407</v>
      </c>
      <c r="E25" s="8" t="s">
        <v>20</v>
      </c>
      <c r="F25" s="66">
        <v>1</v>
      </c>
      <c r="G25" s="80">
        <v>48782</v>
      </c>
    </row>
    <row r="26" spans="1:7" ht="12.75">
      <c r="A26" s="69"/>
      <c r="B26" s="30" t="s">
        <v>385</v>
      </c>
      <c r="C26" s="8"/>
      <c r="D26" s="8" t="s">
        <v>407</v>
      </c>
      <c r="E26" s="8" t="s">
        <v>16</v>
      </c>
      <c r="F26" s="66">
        <v>1</v>
      </c>
      <c r="G26" s="80">
        <v>42818</v>
      </c>
    </row>
    <row r="27" spans="1:7" s="67" customFormat="1" ht="13.5" thickBot="1">
      <c r="A27" s="71" t="s">
        <v>181</v>
      </c>
      <c r="B27" s="90"/>
      <c r="C27" s="72"/>
      <c r="D27" s="72"/>
      <c r="E27" s="90"/>
      <c r="F27" s="77">
        <f>SUM(F15:F26)</f>
        <v>33</v>
      </c>
      <c r="G27" s="73">
        <f>SUM(G15:G26)</f>
        <v>1071414</v>
      </c>
    </row>
    <row r="28" spans="1:7" ht="14.25" thickBot="1" thickTop="1">
      <c r="A28" s="142" t="s">
        <v>165</v>
      </c>
      <c r="B28" s="143"/>
      <c r="C28" s="143"/>
      <c r="D28" s="143"/>
      <c r="E28" s="143"/>
      <c r="F28" s="143"/>
      <c r="G28" s="144"/>
    </row>
    <row r="29" spans="1:7" ht="12.75">
      <c r="A29" s="69"/>
      <c r="B29" s="18" t="s">
        <v>568</v>
      </c>
      <c r="C29" s="8" t="s">
        <v>569</v>
      </c>
      <c r="D29" s="8" t="s">
        <v>442</v>
      </c>
      <c r="E29" s="8" t="s">
        <v>20</v>
      </c>
      <c r="F29" s="66">
        <v>1</v>
      </c>
      <c r="G29" s="80">
        <v>47376</v>
      </c>
    </row>
    <row r="30" spans="1:7" ht="12.75">
      <c r="A30" s="69"/>
      <c r="B30" s="18" t="s">
        <v>365</v>
      </c>
      <c r="C30" s="74" t="s">
        <v>581</v>
      </c>
      <c r="D30" s="8" t="s">
        <v>397</v>
      </c>
      <c r="E30" s="8" t="s">
        <v>22</v>
      </c>
      <c r="F30" s="66">
        <v>2</v>
      </c>
      <c r="G30" s="80">
        <v>53995</v>
      </c>
    </row>
    <row r="31" spans="1:7" ht="12.75">
      <c r="A31" s="69"/>
      <c r="B31" s="18" t="s">
        <v>54</v>
      </c>
      <c r="C31" s="8" t="s">
        <v>175</v>
      </c>
      <c r="D31" s="8" t="s">
        <v>571</v>
      </c>
      <c r="E31" s="8" t="s">
        <v>572</v>
      </c>
      <c r="F31" s="66">
        <v>2</v>
      </c>
      <c r="G31" s="80">
        <v>69998</v>
      </c>
    </row>
    <row r="32" spans="1:7" ht="12.75">
      <c r="A32" s="69"/>
      <c r="B32" s="18" t="s">
        <v>368</v>
      </c>
      <c r="C32" s="8"/>
      <c r="D32" s="8" t="s">
        <v>416</v>
      </c>
      <c r="E32" s="8" t="s">
        <v>16</v>
      </c>
      <c r="F32" s="66">
        <v>1</v>
      </c>
      <c r="G32" s="80">
        <v>85172</v>
      </c>
    </row>
    <row r="33" spans="1:7" ht="51">
      <c r="A33" s="69"/>
      <c r="B33" s="74" t="s">
        <v>581</v>
      </c>
      <c r="C33" s="63" t="s">
        <v>582</v>
      </c>
      <c r="D33" s="8" t="s">
        <v>414</v>
      </c>
      <c r="E33" s="8" t="s">
        <v>573</v>
      </c>
      <c r="F33" s="66">
        <v>3</v>
      </c>
      <c r="G33" s="80">
        <v>74981</v>
      </c>
    </row>
    <row r="34" spans="1:7" ht="25.5">
      <c r="A34" s="69"/>
      <c r="B34" s="18" t="s">
        <v>53</v>
      </c>
      <c r="C34" s="8" t="s">
        <v>570</v>
      </c>
      <c r="D34" s="8" t="s">
        <v>583</v>
      </c>
      <c r="E34" s="8" t="s">
        <v>20</v>
      </c>
      <c r="F34" s="66">
        <v>3</v>
      </c>
      <c r="G34" s="80">
        <v>93666</v>
      </c>
    </row>
    <row r="35" spans="1:7" ht="12.75">
      <c r="A35" s="69"/>
      <c r="B35" s="18" t="s">
        <v>377</v>
      </c>
      <c r="C35" s="8"/>
      <c r="D35" s="8" t="s">
        <v>423</v>
      </c>
      <c r="E35" s="8" t="s">
        <v>22</v>
      </c>
      <c r="F35" s="66">
        <v>1</v>
      </c>
      <c r="G35" s="80">
        <v>53212</v>
      </c>
    </row>
    <row r="36" spans="1:7" ht="25.5">
      <c r="A36" s="69"/>
      <c r="B36" s="18" t="s">
        <v>57</v>
      </c>
      <c r="C36" s="8" t="s">
        <v>584</v>
      </c>
      <c r="D36" s="8" t="s">
        <v>574</v>
      </c>
      <c r="E36" s="8" t="s">
        <v>575</v>
      </c>
      <c r="F36" s="66">
        <v>9</v>
      </c>
      <c r="G36" s="80">
        <v>268861</v>
      </c>
    </row>
    <row r="37" spans="1:7" s="67" customFormat="1" ht="13.5" thickBot="1">
      <c r="A37" s="71" t="s">
        <v>181</v>
      </c>
      <c r="B37" s="90"/>
      <c r="C37" s="72"/>
      <c r="D37" s="72"/>
      <c r="E37" s="90"/>
      <c r="F37" s="77">
        <f>SUM(F29:F36)</f>
        <v>22</v>
      </c>
      <c r="G37" s="73">
        <f>SUM(G29:G36)</f>
        <v>747261</v>
      </c>
    </row>
    <row r="38" spans="1:7" ht="14.25" thickBot="1" thickTop="1">
      <c r="A38" s="142" t="s">
        <v>122</v>
      </c>
      <c r="B38" s="143"/>
      <c r="C38" s="143"/>
      <c r="D38" s="143"/>
      <c r="E38" s="143"/>
      <c r="F38" s="143"/>
      <c r="G38" s="144"/>
    </row>
    <row r="39" spans="1:7" ht="51">
      <c r="A39" s="69"/>
      <c r="B39" s="74" t="s">
        <v>63</v>
      </c>
      <c r="C39" s="74" t="s">
        <v>563</v>
      </c>
      <c r="D39" s="63" t="s">
        <v>585</v>
      </c>
      <c r="E39" s="63" t="s">
        <v>586</v>
      </c>
      <c r="F39" s="84">
        <v>9</v>
      </c>
      <c r="G39" s="79">
        <v>289115</v>
      </c>
    </row>
    <row r="40" spans="1:7" ht="51">
      <c r="A40" s="69"/>
      <c r="B40" s="18" t="s">
        <v>62</v>
      </c>
      <c r="C40" s="18"/>
      <c r="D40" s="8" t="s">
        <v>406</v>
      </c>
      <c r="E40" s="8" t="s">
        <v>565</v>
      </c>
      <c r="F40" s="82">
        <v>8</v>
      </c>
      <c r="G40" s="80">
        <v>240063</v>
      </c>
    </row>
    <row r="41" spans="1:7" ht="12.75">
      <c r="A41" s="69"/>
      <c r="B41" s="18" t="s">
        <v>65</v>
      </c>
      <c r="C41" s="8"/>
      <c r="D41" s="8" t="s">
        <v>457</v>
      </c>
      <c r="E41" s="8" t="s">
        <v>20</v>
      </c>
      <c r="F41" s="83">
        <v>2</v>
      </c>
      <c r="G41" s="80">
        <v>90286</v>
      </c>
    </row>
    <row r="42" spans="1:7" ht="25.5">
      <c r="A42" s="69"/>
      <c r="B42" s="18" t="s">
        <v>67</v>
      </c>
      <c r="C42" s="8" t="s">
        <v>564</v>
      </c>
      <c r="D42" s="8" t="s">
        <v>465</v>
      </c>
      <c r="E42" s="8" t="s">
        <v>566</v>
      </c>
      <c r="F42" s="83">
        <v>3</v>
      </c>
      <c r="G42" s="80">
        <v>69633</v>
      </c>
    </row>
    <row r="43" spans="1:7" s="67" customFormat="1" ht="13.5" thickBot="1">
      <c r="A43" s="71" t="s">
        <v>181</v>
      </c>
      <c r="B43" s="90"/>
      <c r="C43" s="72"/>
      <c r="D43" s="72"/>
      <c r="E43" s="90"/>
      <c r="F43" s="77">
        <f>SUM(F39:F42)</f>
        <v>22</v>
      </c>
      <c r="G43" s="73">
        <f>SUM(G39:G42)</f>
        <v>689097</v>
      </c>
    </row>
    <row r="44" spans="1:7" ht="14.25" thickBot="1" thickTop="1">
      <c r="A44" s="142" t="s">
        <v>123</v>
      </c>
      <c r="B44" s="143"/>
      <c r="C44" s="143"/>
      <c r="D44" s="143"/>
      <c r="E44" s="143"/>
      <c r="F44" s="143"/>
      <c r="G44" s="144"/>
    </row>
    <row r="45" spans="1:7" ht="25.5">
      <c r="A45" s="69"/>
      <c r="B45" s="30" t="s">
        <v>176</v>
      </c>
      <c r="C45" s="63"/>
      <c r="D45" s="63" t="s">
        <v>509</v>
      </c>
      <c r="E45" s="63" t="s">
        <v>562</v>
      </c>
      <c r="F45" s="75">
        <v>1</v>
      </c>
      <c r="G45" s="79">
        <v>29272</v>
      </c>
    </row>
    <row r="46" spans="1:7" ht="12.75">
      <c r="A46" s="69"/>
      <c r="B46" s="18" t="s">
        <v>177</v>
      </c>
      <c r="C46" s="8"/>
      <c r="D46" s="8" t="s">
        <v>453</v>
      </c>
      <c r="E46" s="8" t="s">
        <v>16</v>
      </c>
      <c r="F46" s="66">
        <v>1</v>
      </c>
      <c r="G46" s="80">
        <v>31295</v>
      </c>
    </row>
    <row r="47" spans="1:7" ht="12.75">
      <c r="A47" s="69"/>
      <c r="B47" s="18" t="s">
        <v>343</v>
      </c>
      <c r="C47" s="8"/>
      <c r="D47" s="8" t="s">
        <v>430</v>
      </c>
      <c r="E47" s="8" t="s">
        <v>16</v>
      </c>
      <c r="F47" s="66">
        <v>1</v>
      </c>
      <c r="G47" s="80">
        <v>45346</v>
      </c>
    </row>
    <row r="48" spans="1:7" ht="25.5">
      <c r="A48" s="69"/>
      <c r="B48" s="18" t="s">
        <v>71</v>
      </c>
      <c r="C48" s="8" t="s">
        <v>560</v>
      </c>
      <c r="D48" s="8" t="s">
        <v>401</v>
      </c>
      <c r="E48" s="8" t="s">
        <v>561</v>
      </c>
      <c r="F48" s="66">
        <v>3</v>
      </c>
      <c r="G48" s="80">
        <v>94110</v>
      </c>
    </row>
    <row r="49" spans="1:7" s="67" customFormat="1" ht="13.5" thickBot="1">
      <c r="A49" s="71" t="s">
        <v>181</v>
      </c>
      <c r="B49" s="90"/>
      <c r="C49" s="72"/>
      <c r="D49" s="72"/>
      <c r="E49" s="90"/>
      <c r="F49" s="77">
        <f>SUM(F45:F48)</f>
        <v>6</v>
      </c>
      <c r="G49" s="73">
        <f>SUM(G45:G48)</f>
        <v>200023</v>
      </c>
    </row>
    <row r="50" spans="1:7" ht="14.25" thickBot="1" thickTop="1">
      <c r="A50" s="142" t="s">
        <v>124</v>
      </c>
      <c r="B50" s="143"/>
      <c r="C50" s="143"/>
      <c r="D50" s="143"/>
      <c r="E50" s="143"/>
      <c r="F50" s="143"/>
      <c r="G50" s="144"/>
    </row>
    <row r="51" spans="1:7" ht="12.75">
      <c r="A51" s="69"/>
      <c r="B51" s="74" t="s">
        <v>326</v>
      </c>
      <c r="C51" s="63"/>
      <c r="D51" s="63" t="s">
        <v>441</v>
      </c>
      <c r="E51" s="63" t="s">
        <v>16</v>
      </c>
      <c r="F51" s="75">
        <v>1</v>
      </c>
      <c r="G51" s="79">
        <v>56908</v>
      </c>
    </row>
    <row r="52" spans="1:7" ht="12.75">
      <c r="A52" s="69"/>
      <c r="B52" s="18" t="s">
        <v>536</v>
      </c>
      <c r="C52" s="8" t="s">
        <v>72</v>
      </c>
      <c r="D52" s="63" t="s">
        <v>399</v>
      </c>
      <c r="E52" s="8" t="s">
        <v>16</v>
      </c>
      <c r="F52" s="66">
        <v>1</v>
      </c>
      <c r="G52" s="80">
        <v>40967</v>
      </c>
    </row>
    <row r="53" spans="1:7" ht="51">
      <c r="A53" s="69"/>
      <c r="B53" s="18" t="s">
        <v>72</v>
      </c>
      <c r="C53" s="8"/>
      <c r="D53" s="8" t="s">
        <v>587</v>
      </c>
      <c r="E53" s="8" t="s">
        <v>588</v>
      </c>
      <c r="F53" s="66">
        <v>11</v>
      </c>
      <c r="G53" s="80">
        <v>355786</v>
      </c>
    </row>
    <row r="54" spans="1:7" ht="38.25">
      <c r="A54" s="69"/>
      <c r="B54" s="18" t="s">
        <v>75</v>
      </c>
      <c r="C54" s="8" t="s">
        <v>567</v>
      </c>
      <c r="D54" s="8" t="s">
        <v>395</v>
      </c>
      <c r="E54" s="8" t="s">
        <v>589</v>
      </c>
      <c r="F54" s="66">
        <v>3</v>
      </c>
      <c r="G54" s="80">
        <v>79322</v>
      </c>
    </row>
    <row r="55" spans="1:7" s="67" customFormat="1" ht="13.5" thickBot="1">
      <c r="A55" s="71" t="s">
        <v>181</v>
      </c>
      <c r="B55" s="90"/>
      <c r="C55" s="72"/>
      <c r="D55" s="72"/>
      <c r="E55" s="90"/>
      <c r="F55" s="77">
        <f>SUM(F51:F54)</f>
        <v>16</v>
      </c>
      <c r="G55" s="73">
        <f>SUM(G51:G54)</f>
        <v>532983</v>
      </c>
    </row>
    <row r="56" spans="1:7" ht="14.25" thickBot="1" thickTop="1">
      <c r="A56" s="142" t="s">
        <v>125</v>
      </c>
      <c r="B56" s="143"/>
      <c r="C56" s="143"/>
      <c r="D56" s="143"/>
      <c r="E56" s="143"/>
      <c r="F56" s="143"/>
      <c r="G56" s="144"/>
    </row>
    <row r="57" spans="1:7" ht="12.75">
      <c r="A57" s="69"/>
      <c r="B57" s="74" t="s">
        <v>173</v>
      </c>
      <c r="C57" s="63"/>
      <c r="D57" s="63" t="s">
        <v>403</v>
      </c>
      <c r="E57" s="63" t="s">
        <v>70</v>
      </c>
      <c r="F57" s="75">
        <v>1</v>
      </c>
      <c r="G57" s="79">
        <v>33557</v>
      </c>
    </row>
    <row r="58" spans="1:7" ht="12.75">
      <c r="A58" s="69"/>
      <c r="B58" s="18" t="s">
        <v>535</v>
      </c>
      <c r="C58" s="8" t="s">
        <v>174</v>
      </c>
      <c r="D58" s="8" t="s">
        <v>455</v>
      </c>
      <c r="E58" s="8" t="s">
        <v>576</v>
      </c>
      <c r="F58" s="66">
        <v>1</v>
      </c>
      <c r="G58" s="80">
        <v>41720</v>
      </c>
    </row>
    <row r="59" spans="1:7" ht="53.25" customHeight="1">
      <c r="A59" s="69"/>
      <c r="B59" s="18" t="s">
        <v>335</v>
      </c>
      <c r="C59" s="8"/>
      <c r="D59" s="8" t="s">
        <v>466</v>
      </c>
      <c r="E59" s="8" t="s">
        <v>16</v>
      </c>
      <c r="F59" s="66">
        <v>1</v>
      </c>
      <c r="G59" s="80">
        <v>35435</v>
      </c>
    </row>
    <row r="60" spans="1:7" ht="25.5">
      <c r="A60" s="69"/>
      <c r="B60" s="18" t="s">
        <v>78</v>
      </c>
      <c r="C60" s="8" t="s">
        <v>590</v>
      </c>
      <c r="D60" s="8" t="s">
        <v>577</v>
      </c>
      <c r="E60" s="8" t="s">
        <v>578</v>
      </c>
      <c r="F60" s="66">
        <v>2</v>
      </c>
      <c r="G60" s="80">
        <v>42155</v>
      </c>
    </row>
    <row r="61" spans="1:7" ht="12.75">
      <c r="A61" s="69"/>
      <c r="B61" s="18" t="s">
        <v>80</v>
      </c>
      <c r="C61" s="8"/>
      <c r="D61" s="8" t="s">
        <v>508</v>
      </c>
      <c r="E61" s="8" t="s">
        <v>504</v>
      </c>
      <c r="F61" s="66">
        <v>1</v>
      </c>
      <c r="G61" s="80">
        <v>22213</v>
      </c>
    </row>
    <row r="62" spans="1:7" ht="12.75">
      <c r="A62" s="69"/>
      <c r="B62" s="18" t="s">
        <v>542</v>
      </c>
      <c r="C62" s="8" t="s">
        <v>78</v>
      </c>
      <c r="D62" s="8" t="s">
        <v>447</v>
      </c>
      <c r="E62" s="8" t="s">
        <v>20</v>
      </c>
      <c r="F62" s="66">
        <v>1</v>
      </c>
      <c r="G62" s="80">
        <v>19661</v>
      </c>
    </row>
    <row r="63" spans="1:7" ht="12.75">
      <c r="A63" s="69"/>
      <c r="B63" s="18" t="s">
        <v>82</v>
      </c>
      <c r="C63" s="8"/>
      <c r="D63" s="8" t="s">
        <v>428</v>
      </c>
      <c r="E63" s="8" t="s">
        <v>16</v>
      </c>
      <c r="F63" s="66">
        <v>1</v>
      </c>
      <c r="G63" s="80">
        <v>51864</v>
      </c>
    </row>
    <row r="64" spans="1:7" ht="51">
      <c r="A64" s="69"/>
      <c r="B64" s="18" t="s">
        <v>81</v>
      </c>
      <c r="C64" s="8"/>
      <c r="D64" s="8" t="s">
        <v>404</v>
      </c>
      <c r="E64" s="8" t="s">
        <v>579</v>
      </c>
      <c r="F64" s="66">
        <v>3</v>
      </c>
      <c r="G64" s="80">
        <v>111477</v>
      </c>
    </row>
    <row r="65" spans="1:7" ht="12.75">
      <c r="A65" s="69"/>
      <c r="B65" s="18" t="s">
        <v>77</v>
      </c>
      <c r="C65" s="8"/>
      <c r="D65" s="8" t="s">
        <v>452</v>
      </c>
      <c r="E65" s="8" t="s">
        <v>580</v>
      </c>
      <c r="F65" s="66">
        <v>7</v>
      </c>
      <c r="G65" s="80">
        <v>206158</v>
      </c>
    </row>
    <row r="66" spans="1:7" s="67" customFormat="1" ht="13.5" thickBot="1">
      <c r="A66" s="71" t="s">
        <v>181</v>
      </c>
      <c r="B66" s="90"/>
      <c r="C66" s="72"/>
      <c r="D66" s="72"/>
      <c r="E66" s="90"/>
      <c r="F66" s="77">
        <f>SUM(F57:F65)</f>
        <v>18</v>
      </c>
      <c r="G66" s="73">
        <f>SUM(G57:G65)</f>
        <v>564240</v>
      </c>
    </row>
    <row r="67" ht="13.5" thickTop="1"/>
    <row r="68" spans="1:7" ht="12.75">
      <c r="A68" s="35" t="s">
        <v>182</v>
      </c>
      <c r="B68" s="91"/>
      <c r="C68" s="35"/>
      <c r="D68" s="35"/>
      <c r="E68" s="91"/>
      <c r="G68" s="35">
        <f>F13+F27+F37+F43+F49+F55+F66</f>
        <v>131</v>
      </c>
    </row>
    <row r="69" spans="1:7" ht="12.75">
      <c r="A69" s="35" t="s">
        <v>187</v>
      </c>
      <c r="B69" s="91"/>
      <c r="C69" s="35"/>
      <c r="D69" s="35"/>
      <c r="E69" s="91"/>
      <c r="F69" s="35"/>
      <c r="G69" s="81">
        <f>SUM(G13+G27+G37+G43+G49+G55+G66)</f>
        <v>4272125</v>
      </c>
    </row>
    <row r="70" spans="1:7" ht="12.75">
      <c r="A70" s="35"/>
      <c r="B70" s="91"/>
      <c r="C70" s="35"/>
      <c r="D70" s="35"/>
      <c r="E70" s="91"/>
      <c r="F70" s="35"/>
      <c r="G70" s="35"/>
    </row>
    <row r="71" spans="1:7" ht="12.75">
      <c r="A71" s="145"/>
      <c r="B71" s="146"/>
      <c r="C71" s="146"/>
      <c r="D71" s="146"/>
      <c r="E71" s="146"/>
      <c r="F71" s="146"/>
      <c r="G71" s="35"/>
    </row>
    <row r="72" spans="1:6" ht="12.75">
      <c r="A72" s="146"/>
      <c r="B72" s="146"/>
      <c r="C72" s="146"/>
      <c r="D72" s="146"/>
      <c r="E72" s="146"/>
      <c r="F72" s="146"/>
    </row>
  </sheetData>
  <mergeCells count="8">
    <mergeCell ref="A44:G44"/>
    <mergeCell ref="A50:G50"/>
    <mergeCell ref="A56:G56"/>
    <mergeCell ref="A71:F72"/>
    <mergeCell ref="A3:G3"/>
    <mergeCell ref="A14:G14"/>
    <mergeCell ref="A28:G28"/>
    <mergeCell ref="A38:G38"/>
  </mergeCells>
  <printOptions/>
  <pageMargins left="0.75" right="0.75" top="1" bottom="1" header="0.5" footer="0.5"/>
  <pageSetup horizontalDpi="1200" verticalDpi="1200" orientation="portrait" scale="78" r:id="rId1"/>
  <headerFooter alignWithMargins="0">
    <oddHeader>&amp;C&amp;"Arial,Bold"FY 2007 Fulbright-Hays Doctoral Dissertation Research Abroad Program</oddHeader>
    <oddFooter>&amp;C&amp;9International Education Programs Services
US Department of Education
Washington, DC 20006-8521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Grantees and Award Information for the Doctoral Dissertation Research Abroad Program (MS Excel)</dc:title>
  <dc:subject/>
  <dc:creator>International Education Programs Service</dc:creator>
  <cp:keywords/>
  <dc:description/>
  <cp:lastModifiedBy>Philip.Schulz</cp:lastModifiedBy>
  <cp:lastPrinted>2007-12-21T14:08:59Z</cp:lastPrinted>
  <dcterms:created xsi:type="dcterms:W3CDTF">2006-11-14T19:15:33Z</dcterms:created>
  <dcterms:modified xsi:type="dcterms:W3CDTF">2008-01-07T20:08:29Z</dcterms:modified>
  <cp:category/>
  <cp:version/>
  <cp:contentType/>
  <cp:contentStatus/>
</cp:coreProperties>
</file>